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sbl25975\AppData\Local\Microsoft\Windows\INetCache\Content.Outlook\HJIZ0D0G\"/>
    </mc:Choice>
  </mc:AlternateContent>
  <xr:revisionPtr revIDLastSave="0" documentId="13_ncr:1_{6DC5B604-2258-495D-B454-315D7AE8BE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C32" i="1"/>
  <c r="C20" i="1"/>
  <c r="C15" i="1"/>
  <c r="C8" i="1"/>
  <c r="C316" i="1"/>
  <c r="E314" i="1"/>
  <c r="E316" i="1" s="1"/>
  <c r="B314" i="1"/>
  <c r="G309" i="1"/>
  <c r="F309" i="1"/>
  <c r="D309" i="1"/>
  <c r="C309" i="1"/>
  <c r="E305" i="1"/>
  <c r="B305" i="1"/>
  <c r="F295" i="1"/>
  <c r="E295" i="1"/>
  <c r="D295" i="1"/>
  <c r="C295" i="1"/>
  <c r="B295" i="1"/>
  <c r="G290" i="1"/>
  <c r="E290" i="1"/>
  <c r="D290" i="1"/>
  <c r="C290" i="1"/>
  <c r="B290" i="1"/>
  <c r="F278" i="1"/>
  <c r="D278" i="1"/>
  <c r="C278" i="1"/>
  <c r="E275" i="1"/>
  <c r="C275" i="1"/>
  <c r="B275" i="1"/>
  <c r="G269" i="1"/>
  <c r="E269" i="1"/>
  <c r="C269" i="1"/>
  <c r="E264" i="1"/>
  <c r="D264" i="1"/>
  <c r="C264" i="1"/>
  <c r="B264" i="1"/>
  <c r="E259" i="1"/>
  <c r="D259" i="1"/>
  <c r="C259" i="1"/>
  <c r="B259" i="1"/>
  <c r="G246" i="1"/>
  <c r="E246" i="1"/>
  <c r="D246" i="1"/>
  <c r="C246" i="1"/>
  <c r="B246" i="1"/>
  <c r="E241" i="1"/>
  <c r="D241" i="1"/>
  <c r="C241" i="1"/>
  <c r="B241" i="1"/>
  <c r="G234" i="1"/>
  <c r="F234" i="1"/>
  <c r="E234" i="1"/>
  <c r="D234" i="1"/>
  <c r="C234" i="1"/>
  <c r="B234" i="1"/>
  <c r="G230" i="1"/>
  <c r="F230" i="1"/>
  <c r="E230" i="1"/>
  <c r="D230" i="1"/>
  <c r="C230" i="1"/>
  <c r="B230" i="1"/>
  <c r="E225" i="1"/>
  <c r="D225" i="1"/>
  <c r="B225" i="1"/>
  <c r="H213" i="1"/>
  <c r="G213" i="1"/>
  <c r="F213" i="1"/>
  <c r="E213" i="1"/>
  <c r="D213" i="1"/>
  <c r="C213" i="1"/>
  <c r="B213" i="1"/>
  <c r="H208" i="1"/>
  <c r="G208" i="1"/>
  <c r="F208" i="1"/>
  <c r="E208" i="1"/>
  <c r="D208" i="1"/>
  <c r="C208" i="1"/>
  <c r="B208" i="1"/>
  <c r="H203" i="1"/>
  <c r="G203" i="1"/>
  <c r="F203" i="1"/>
  <c r="E203" i="1"/>
  <c r="D203" i="1"/>
  <c r="C203" i="1"/>
  <c r="B203" i="1"/>
  <c r="H192" i="1"/>
  <c r="G192" i="1"/>
  <c r="F192" i="1"/>
  <c r="E192" i="1"/>
  <c r="D192" i="1"/>
  <c r="C192" i="1"/>
  <c r="B192" i="1"/>
  <c r="H185" i="1"/>
  <c r="G185" i="1"/>
  <c r="F185" i="1"/>
  <c r="E185" i="1"/>
  <c r="D185" i="1"/>
  <c r="C185" i="1"/>
  <c r="B185" i="1"/>
  <c r="H178" i="1"/>
  <c r="G178" i="1"/>
  <c r="F178" i="1"/>
  <c r="E178" i="1"/>
  <c r="D178" i="1"/>
  <c r="C178" i="1"/>
  <c r="B178" i="1"/>
  <c r="B171" i="1"/>
  <c r="H169" i="1"/>
  <c r="G169" i="1"/>
  <c r="F169" i="1"/>
  <c r="E169" i="1"/>
  <c r="D169" i="1"/>
  <c r="C169" i="1"/>
  <c r="H160" i="1"/>
  <c r="G160" i="1"/>
  <c r="F160" i="1"/>
  <c r="E160" i="1"/>
  <c r="D160" i="1"/>
  <c r="C160" i="1"/>
  <c r="B160" i="1"/>
  <c r="H155" i="1"/>
  <c r="G155" i="1"/>
  <c r="F155" i="1"/>
  <c r="E155" i="1"/>
  <c r="D155" i="1"/>
  <c r="C155" i="1"/>
  <c r="B155" i="1"/>
  <c r="H150" i="1"/>
  <c r="G150" i="1"/>
  <c r="F150" i="1"/>
  <c r="E150" i="1"/>
  <c r="D150" i="1"/>
  <c r="C150" i="1"/>
  <c r="B150" i="1"/>
  <c r="H146" i="1"/>
  <c r="G146" i="1"/>
  <c r="F146" i="1"/>
  <c r="E146" i="1"/>
  <c r="D146" i="1"/>
  <c r="C146" i="1"/>
  <c r="B146" i="1"/>
  <c r="H139" i="1"/>
  <c r="G139" i="1"/>
  <c r="F139" i="1"/>
  <c r="E139" i="1"/>
  <c r="D139" i="1"/>
  <c r="C139" i="1"/>
  <c r="B139" i="1"/>
  <c r="H131" i="1"/>
  <c r="G131" i="1"/>
  <c r="F131" i="1"/>
  <c r="E131" i="1"/>
  <c r="D131" i="1"/>
  <c r="C131" i="1"/>
  <c r="B131" i="1"/>
  <c r="H124" i="1"/>
  <c r="G124" i="1"/>
  <c r="F124" i="1"/>
  <c r="E124" i="1"/>
  <c r="D124" i="1"/>
  <c r="C124" i="1"/>
  <c r="B124" i="1"/>
  <c r="H116" i="1"/>
  <c r="G116" i="1"/>
  <c r="F116" i="1"/>
  <c r="E116" i="1"/>
  <c r="D116" i="1"/>
  <c r="C116" i="1"/>
  <c r="B116" i="1"/>
  <c r="H112" i="1"/>
  <c r="G112" i="1"/>
  <c r="F112" i="1"/>
  <c r="E112" i="1"/>
  <c r="D112" i="1"/>
  <c r="C112" i="1"/>
  <c r="H108" i="1"/>
  <c r="G108" i="1"/>
  <c r="F108" i="1"/>
  <c r="E108" i="1"/>
  <c r="D108" i="1"/>
  <c r="C108" i="1"/>
  <c r="B108" i="1"/>
  <c r="H104" i="1"/>
  <c r="G104" i="1"/>
  <c r="F104" i="1"/>
  <c r="E104" i="1"/>
  <c r="D104" i="1"/>
  <c r="C104" i="1"/>
  <c r="B104" i="1"/>
  <c r="H100" i="1"/>
  <c r="G100" i="1"/>
  <c r="F100" i="1"/>
  <c r="E100" i="1"/>
  <c r="D100" i="1"/>
  <c r="C100" i="1"/>
  <c r="B100" i="1"/>
  <c r="H92" i="1"/>
  <c r="G92" i="1"/>
  <c r="F92" i="1"/>
  <c r="E92" i="1"/>
  <c r="D92" i="1"/>
  <c r="C92" i="1"/>
  <c r="B92" i="1"/>
  <c r="H89" i="1"/>
  <c r="G89" i="1"/>
  <c r="F89" i="1"/>
  <c r="E89" i="1"/>
  <c r="C89" i="1"/>
  <c r="B89" i="1"/>
  <c r="E84" i="1"/>
  <c r="C84" i="1"/>
  <c r="H78" i="1"/>
  <c r="G78" i="1"/>
  <c r="F78" i="1"/>
  <c r="E78" i="1"/>
  <c r="D78" i="1"/>
  <c r="C78" i="1"/>
  <c r="B78" i="1"/>
  <c r="B72" i="1"/>
  <c r="F71" i="1"/>
  <c r="D71" i="1"/>
  <c r="D72" i="1" s="1"/>
  <c r="C71" i="1"/>
  <c r="C72" i="1" s="1"/>
  <c r="F72" i="1" s="1"/>
  <c r="H66" i="1"/>
  <c r="G66" i="1"/>
  <c r="F66" i="1"/>
  <c r="E66" i="1"/>
  <c r="D66" i="1"/>
  <c r="C66" i="1"/>
  <c r="B66" i="1"/>
  <c r="H57" i="1"/>
  <c r="G57" i="1"/>
  <c r="F57" i="1"/>
  <c r="D57" i="1"/>
  <c r="C57" i="1"/>
  <c r="B57" i="1"/>
  <c r="H48" i="1"/>
  <c r="G48" i="1"/>
  <c r="F38" i="1"/>
  <c r="E38" i="1"/>
  <c r="D38" i="1"/>
  <c r="D48" i="1" s="1"/>
  <c r="B38" i="1"/>
  <c r="B48" i="1" s="1"/>
  <c r="B316" i="1" l="1"/>
  <c r="G215" i="1"/>
  <c r="G314" i="1" s="1"/>
  <c r="G316" i="1" s="1"/>
  <c r="H215" i="1"/>
  <c r="H314" i="1" s="1"/>
  <c r="H316" i="1" s="1"/>
  <c r="C215" i="1"/>
  <c r="D215" i="1"/>
  <c r="F215" i="1"/>
  <c r="F314" i="1" s="1"/>
  <c r="F316" i="1" s="1"/>
  <c r="C312" i="1"/>
  <c r="D312" i="1"/>
  <c r="D314" i="1" s="1"/>
  <c r="D316" i="1" s="1"/>
</calcChain>
</file>

<file path=xl/sharedStrings.xml><?xml version="1.0" encoding="utf-8"?>
<sst xmlns="http://schemas.openxmlformats.org/spreadsheetml/2006/main" count="352" uniqueCount="137">
  <si>
    <t>Skutočnosť</t>
  </si>
  <si>
    <t>Rozpočet</t>
  </si>
  <si>
    <t xml:space="preserve">Očakávaná </t>
  </si>
  <si>
    <t>Návrh</t>
  </si>
  <si>
    <t>Výhľad</t>
  </si>
  <si>
    <t>na rok 2023</t>
  </si>
  <si>
    <t>skutočnosť 2023</t>
  </si>
  <si>
    <t>na rok 2024</t>
  </si>
  <si>
    <t>na rok 2025</t>
  </si>
  <si>
    <t>na rok 2026</t>
  </si>
  <si>
    <t>Bežné príjmy</t>
  </si>
  <si>
    <t>100 - daňové príjmy</t>
  </si>
  <si>
    <t>200 - nedaňové príjmy</t>
  </si>
  <si>
    <t>300 - granty a transfery</t>
  </si>
  <si>
    <t>Kapitálové príjmy</t>
  </si>
  <si>
    <t>200 - kapitálové príjmy</t>
  </si>
  <si>
    <t>Finančné príjmy</t>
  </si>
  <si>
    <t>400 - príjmy z transakcií s finančnými aktívami a pasívami</t>
  </si>
  <si>
    <t>500 - prijaté úvery, pôžičky</t>
  </si>
  <si>
    <t xml:space="preserve">Príjmy spolu </t>
  </si>
  <si>
    <t>Bežné výdavky</t>
  </si>
  <si>
    <t>Výkonné a zákonodarné orgány</t>
  </si>
  <si>
    <t>na rok 2022</t>
  </si>
  <si>
    <t>01.1.1.</t>
  </si>
  <si>
    <t>610 Mzdy, platy, služobné príjmy</t>
  </si>
  <si>
    <t>620 Poistné a príspevok do poisťovní</t>
  </si>
  <si>
    <t>630 Tovary a služby</t>
  </si>
  <si>
    <t>640 Bežné transfery</t>
  </si>
  <si>
    <t>Finančné a rozpočtové záležitosti</t>
  </si>
  <si>
    <t>0.1.1.2.</t>
  </si>
  <si>
    <t>SODB</t>
  </si>
  <si>
    <t>0.1.3.2</t>
  </si>
  <si>
    <t>630 Tovary aslužby</t>
  </si>
  <si>
    <t>Iné všeobecné služby - matrika</t>
  </si>
  <si>
    <t>01.3.3.</t>
  </si>
  <si>
    <t>Všeobecné služby inde neklasifik.</t>
  </si>
  <si>
    <t>01.6.0.  Voľby</t>
  </si>
  <si>
    <t>Ochrana pred požiarmi</t>
  </si>
  <si>
    <t>03.2.0.</t>
  </si>
  <si>
    <t>0.3.6.0</t>
  </si>
  <si>
    <t>Poľnohospodárstvo - ochrana proti</t>
  </si>
  <si>
    <t>záplavám, veterinárna prevencia</t>
  </si>
  <si>
    <t>04.2.1.</t>
  </si>
  <si>
    <t>Cestná doprava</t>
  </si>
  <si>
    <t>04.5.1.</t>
  </si>
  <si>
    <t>Nakladanie s odpadmi</t>
  </si>
  <si>
    <t>05.1.0.</t>
  </si>
  <si>
    <t>Nakladanie s odpadovými vodami</t>
  </si>
  <si>
    <t>05.2.0.</t>
  </si>
  <si>
    <t>Rozvoj obcí</t>
  </si>
  <si>
    <t>06.2.0.</t>
  </si>
  <si>
    <t>Zásobovanie vodou</t>
  </si>
  <si>
    <t>06.3.0.</t>
  </si>
  <si>
    <t>Verejné osvetlenie</t>
  </si>
  <si>
    <t>06.4.0.</t>
  </si>
  <si>
    <t>Bývanie a občianska vybavenosť</t>
  </si>
  <si>
    <t>06.6.0. obecný byt</t>
  </si>
  <si>
    <t>Ochrana, podpora, rozvoj verejného zdravia</t>
  </si>
  <si>
    <t>07.4.0.</t>
  </si>
  <si>
    <t>Rekreačné a športové služby</t>
  </si>
  <si>
    <t xml:space="preserve">08.1.0. </t>
  </si>
  <si>
    <t>Kultúrne služby</t>
  </si>
  <si>
    <t>08.2.0. Kultúrny dom a knižnica</t>
  </si>
  <si>
    <t>Vysielacie a vydavateľské služby</t>
  </si>
  <si>
    <t>08.3.0. miestny rozhlas a noviny</t>
  </si>
  <si>
    <t>630  Tovary a služby</t>
  </si>
  <si>
    <t>Náboženské a iné spoločenské služby</t>
  </si>
  <si>
    <t>08.4.0. DS, členstvo v organizáciach</t>
  </si>
  <si>
    <t>Rekreácia, kultúra a náboženstvo</t>
  </si>
  <si>
    <t>inde neklasifikované</t>
  </si>
  <si>
    <t>08.6.0. Občianske obrady</t>
  </si>
  <si>
    <t>Predprimárne vzdelávanie - MŠ</t>
  </si>
  <si>
    <t>09.1.1.1.</t>
  </si>
  <si>
    <t>Primárne vzdelávanie ZŠ 1.-4. ročník</t>
  </si>
  <si>
    <t>09.1.2.1.</t>
  </si>
  <si>
    <t>Nižšie sekundárne vzdelávanie</t>
  </si>
  <si>
    <t>09.2.1.1. ZŠ II. stupeň</t>
  </si>
  <si>
    <t>Vzdeláv. nedefinované podľa úrovne</t>
  </si>
  <si>
    <t>09.5.0. Školský klub</t>
  </si>
  <si>
    <t>Vedľajšie služby v školstve</t>
  </si>
  <si>
    <t>v rámci nižšieho sekundárneho vzd.</t>
  </si>
  <si>
    <t>09.6.0.3 Školská jedáleň pre II. st. ZŠ</t>
  </si>
  <si>
    <t>Staroba - Klub dôchodcov</t>
  </si>
  <si>
    <t>10.2.0.</t>
  </si>
  <si>
    <t>Sociálna pomoc občanom v hmotnej</t>
  </si>
  <si>
    <t>núdzi, 10.7.0.</t>
  </si>
  <si>
    <t>640 Transfery jednotlivcovi</t>
  </si>
  <si>
    <t>600 -Bežné výdavky</t>
  </si>
  <si>
    <t>Kapitálové výdavky</t>
  </si>
  <si>
    <t>711 Nákup pozemkov a nehm. aktív</t>
  </si>
  <si>
    <t>713 Nákup prev. Strojov, zariadení</t>
  </si>
  <si>
    <t>717 Realizácia stavieb a ich techn. Zhod.</t>
  </si>
  <si>
    <t>716 Prípravná a projektová dokumentácia</t>
  </si>
  <si>
    <t>717 Realizácia stavieb a ich techn. Zhodn.</t>
  </si>
  <si>
    <t>03.6.0.</t>
  </si>
  <si>
    <t>713 špeciálne stroje- kamerový systém</t>
  </si>
  <si>
    <t>712 Nákup budov, objektov alebo ich častí</t>
  </si>
  <si>
    <t>713 Nákup prevádzkových strojov, prístr.</t>
  </si>
  <si>
    <t>716 Prípravná  a projekt. dokumentácia</t>
  </si>
  <si>
    <t>717 Realizácia nových stavieb</t>
  </si>
  <si>
    <t>713 Stroje, prístroje - cvičiace prvky</t>
  </si>
  <si>
    <t>714 Nákup nákladných vozidiel, traktorov</t>
  </si>
  <si>
    <t>717  Realizácia stavieb a ich techn. Zhodn</t>
  </si>
  <si>
    <t>713 Nákup zariadení, techniky a náradia</t>
  </si>
  <si>
    <t>Vysielacie a vydaveteľské služby</t>
  </si>
  <si>
    <t>08.3.0. Rozhlas</t>
  </si>
  <si>
    <t>713 Nákup prevádzkových strojov</t>
  </si>
  <si>
    <t>722 Transfery</t>
  </si>
  <si>
    <t>717 Prístavby, nadstavby, stavebné úp.</t>
  </si>
  <si>
    <t>713 Nákup strojov, zariadení, prístrojov</t>
  </si>
  <si>
    <t>719 Vratky</t>
  </si>
  <si>
    <t>Školská jedáleň</t>
  </si>
  <si>
    <t xml:space="preserve">09.6.0.1. </t>
  </si>
  <si>
    <t>700 -Kapitálové výdavky</t>
  </si>
  <si>
    <t xml:space="preserve">Výdavky spolu </t>
  </si>
  <si>
    <t>Hospodárenie obce</t>
  </si>
  <si>
    <t xml:space="preserve"> </t>
  </si>
  <si>
    <t xml:space="preserve">Návrh rozpočtu obce Malá Ida na rok 2024 s výhľadom </t>
  </si>
  <si>
    <t>na roky 2025 a 2026</t>
  </si>
  <si>
    <t>Rozpočet celkove:</t>
  </si>
  <si>
    <r>
      <t xml:space="preserve">Príjmy celkove:                                                      </t>
    </r>
    <r>
      <rPr>
        <sz val="12"/>
        <rFont val="Arial"/>
        <family val="2"/>
        <charset val="238"/>
      </rPr>
      <t xml:space="preserve"> </t>
    </r>
  </si>
  <si>
    <t xml:space="preserve">Výdavky celkove:                                                    </t>
  </si>
  <si>
    <t xml:space="preserve">Hospodárenie obce:  prebytok vo výške                                                       </t>
  </si>
  <si>
    <t>Z toho:</t>
  </si>
  <si>
    <t>Bežný rozpočet:</t>
  </si>
  <si>
    <t xml:space="preserve">Bežné príjmy celkove:                                          </t>
  </si>
  <si>
    <t xml:space="preserve">Bežné výdavky celkove:    </t>
  </si>
  <si>
    <t>Prebytok/Schodok</t>
  </si>
  <si>
    <t>Kapitálový rozpočet:</t>
  </si>
  <si>
    <t xml:space="preserve">Kapitálové príjmy celkove:                   </t>
  </si>
  <si>
    <t xml:space="preserve">Kapitálové výdavky celkove:     </t>
  </si>
  <si>
    <t xml:space="preserve">Finančné operácie: </t>
  </si>
  <si>
    <t xml:space="preserve">Príjmové finančné operácie:   </t>
  </si>
  <si>
    <t>Rozpočet  s  výhľadom na roky 2025 a 2026</t>
  </si>
  <si>
    <t xml:space="preserve">Príjmy celkove: </t>
  </si>
  <si>
    <t>Výdavky celkove:</t>
  </si>
  <si>
    <t>Návrh rozpočtu zverejnený  dňa 4.12.2023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</si>
</sst>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0" fontId="3" fillId="0" borderId="2" xfId="0" applyFont="1" applyBorder="1"/>
    <xf numFmtId="4" fontId="2" fillId="0" borderId="3" xfId="0" applyNumberFormat="1" applyFont="1" applyBorder="1"/>
    <xf numFmtId="2" fontId="2" fillId="0" borderId="4" xfId="0" applyNumberFormat="1" applyFont="1" applyBorder="1"/>
    <xf numFmtId="2" fontId="4" fillId="0" borderId="4" xfId="0" applyNumberFormat="1" applyFont="1" applyBorder="1"/>
    <xf numFmtId="4" fontId="0" fillId="0" borderId="3" xfId="0" applyNumberFormat="1" applyBorder="1"/>
    <xf numFmtId="4" fontId="0" fillId="0" borderId="4" xfId="0" applyNumberFormat="1" applyFill="1" applyBorder="1"/>
    <xf numFmtId="4" fontId="5" fillId="0" borderId="4" xfId="0" applyNumberFormat="1" applyFont="1" applyFill="1" applyBorder="1"/>
    <xf numFmtId="4" fontId="5" fillId="0" borderId="3" xfId="0" applyNumberFormat="1" applyFont="1" applyBorder="1"/>
    <xf numFmtId="4" fontId="1" fillId="0" borderId="0" xfId="0" applyNumberFormat="1" applyFont="1" applyFill="1" applyBorder="1"/>
    <xf numFmtId="0" fontId="3" fillId="0" borderId="4" xfId="0" applyFont="1" applyBorder="1"/>
    <xf numFmtId="4" fontId="2" fillId="0" borderId="5" xfId="0" applyNumberFormat="1" applyFont="1" applyBorder="1"/>
    <xf numFmtId="4" fontId="2" fillId="0" borderId="4" xfId="0" applyNumberFormat="1" applyFont="1" applyFill="1" applyBorder="1"/>
    <xf numFmtId="4" fontId="4" fillId="0" borderId="4" xfId="0" applyNumberFormat="1" applyFont="1" applyFill="1" applyBorder="1"/>
    <xf numFmtId="0" fontId="0" fillId="0" borderId="4" xfId="0" applyFont="1" applyBorder="1"/>
    <xf numFmtId="0" fontId="0" fillId="0" borderId="4" xfId="0" applyBorder="1" applyAlignment="1">
      <alignment wrapText="1"/>
    </xf>
    <xf numFmtId="4" fontId="0" fillId="0" borderId="5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5" fillId="0" borderId="4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4" fontId="0" fillId="0" borderId="5" xfId="0" applyNumberFormat="1" applyFont="1" applyBorder="1"/>
    <xf numFmtId="2" fontId="0" fillId="0" borderId="4" xfId="0" applyNumberFormat="1" applyBorder="1"/>
    <xf numFmtId="2" fontId="5" fillId="0" borderId="4" xfId="0" applyNumberFormat="1" applyFont="1" applyBorder="1"/>
    <xf numFmtId="2" fontId="0" fillId="0" borderId="4" xfId="0" applyNumberFormat="1" applyFill="1" applyBorder="1"/>
    <xf numFmtId="0" fontId="6" fillId="2" borderId="4" xfId="0" applyFont="1" applyFill="1" applyBorder="1"/>
    <xf numFmtId="4" fontId="2" fillId="2" borderId="5" xfId="0" applyNumberFormat="1" applyFont="1" applyFill="1" applyBorder="1"/>
    <xf numFmtId="2" fontId="2" fillId="2" borderId="4" xfId="0" applyNumberFormat="1" applyFont="1" applyFill="1" applyBorder="1"/>
    <xf numFmtId="2" fontId="4" fillId="2" borderId="4" xfId="0" applyNumberFormat="1" applyFont="1" applyFill="1" applyBorder="1"/>
    <xf numFmtId="0" fontId="0" fillId="3" borderId="4" xfId="0" applyFill="1" applyBorder="1"/>
    <xf numFmtId="4" fontId="0" fillId="3" borderId="5" xfId="0" applyNumberFormat="1" applyFill="1" applyBorder="1"/>
    <xf numFmtId="2" fontId="0" fillId="3" borderId="4" xfId="0" applyNumberFormat="1" applyFill="1" applyBorder="1"/>
    <xf numFmtId="0" fontId="3" fillId="3" borderId="4" xfId="0" applyFont="1" applyFill="1" applyBorder="1"/>
    <xf numFmtId="0" fontId="2" fillId="3" borderId="4" xfId="0" applyFont="1" applyFill="1" applyBorder="1"/>
    <xf numFmtId="14" fontId="2" fillId="3" borderId="4" xfId="0" applyNumberFormat="1" applyFont="1" applyFill="1" applyBorder="1"/>
    <xf numFmtId="0" fontId="0" fillId="0" borderId="4" xfId="0" applyBorder="1" applyAlignment="1">
      <alignment horizontal="left"/>
    </xf>
    <xf numFmtId="4" fontId="0" fillId="3" borderId="4" xfId="0" applyNumberFormat="1" applyFill="1" applyBorder="1"/>
    <xf numFmtId="0" fontId="0" fillId="0" borderId="6" xfId="0" applyBorder="1" applyAlignment="1">
      <alignment horizontal="left"/>
    </xf>
    <xf numFmtId="4" fontId="2" fillId="3" borderId="5" xfId="0" applyNumberFormat="1" applyFont="1" applyFill="1" applyBorder="1"/>
    <xf numFmtId="4" fontId="2" fillId="0" borderId="4" xfId="0" applyNumberFormat="1" applyFont="1" applyBorder="1"/>
    <xf numFmtId="0" fontId="0" fillId="3" borderId="0" xfId="0" applyFill="1" applyBorder="1"/>
    <xf numFmtId="4" fontId="0" fillId="3" borderId="0" xfId="0" applyNumberFormat="1" applyFill="1" applyBorder="1"/>
    <xf numFmtId="4" fontId="0" fillId="0" borderId="7" xfId="0" applyNumberFormat="1" applyBorder="1"/>
    <xf numFmtId="4" fontId="0" fillId="0" borderId="0" xfId="0" applyNumberFormat="1" applyBorder="1"/>
    <xf numFmtId="0" fontId="2" fillId="3" borderId="0" xfId="0" applyFont="1" applyFill="1" applyBorder="1"/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" fontId="0" fillId="3" borderId="5" xfId="0" applyNumberFormat="1" applyFont="1" applyFill="1" applyBorder="1"/>
    <xf numFmtId="0" fontId="0" fillId="3" borderId="4" xfId="0" applyFill="1" applyBorder="1" applyAlignment="1">
      <alignment horizontal="left"/>
    </xf>
    <xf numFmtId="4" fontId="0" fillId="0" borderId="4" xfId="0" applyNumberFormat="1" applyFont="1" applyBorder="1"/>
    <xf numFmtId="0" fontId="0" fillId="3" borderId="4" xfId="0" applyFont="1" applyFill="1" applyBorder="1"/>
    <xf numFmtId="0" fontId="2" fillId="0" borderId="4" xfId="0" applyFont="1" applyFill="1" applyBorder="1"/>
    <xf numFmtId="4" fontId="0" fillId="0" borderId="5" xfId="0" applyNumberFormat="1" applyFill="1" applyBorder="1"/>
    <xf numFmtId="0" fontId="0" fillId="0" borderId="4" xfId="0" applyFill="1" applyBorder="1"/>
    <xf numFmtId="0" fontId="0" fillId="0" borderId="4" xfId="0" applyFont="1" applyFill="1" applyBorder="1"/>
    <xf numFmtId="4" fontId="2" fillId="0" borderId="5" xfId="0" applyNumberFormat="1" applyFont="1" applyFill="1" applyBorder="1"/>
    <xf numFmtId="2" fontId="2" fillId="0" borderId="4" xfId="0" applyNumberFormat="1" applyFont="1" applyFill="1" applyBorder="1"/>
    <xf numFmtId="0" fontId="2" fillId="3" borderId="4" xfId="0" applyFont="1" applyFill="1" applyBorder="1" applyAlignment="1">
      <alignment horizontal="center"/>
    </xf>
    <xf numFmtId="4" fontId="2" fillId="3" borderId="4" xfId="0" applyNumberFormat="1" applyFont="1" applyFill="1" applyBorder="1"/>
    <xf numFmtId="4" fontId="0" fillId="3" borderId="3" xfId="0" applyNumberFormat="1" applyFill="1" applyBorder="1"/>
    <xf numFmtId="0" fontId="0" fillId="0" borderId="5" xfId="0" applyBorder="1"/>
    <xf numFmtId="0" fontId="0" fillId="3" borderId="0" xfId="0" applyFill="1"/>
    <xf numFmtId="4" fontId="0" fillId="0" borderId="4" xfId="0" applyNumberFormat="1" applyBorder="1"/>
    <xf numFmtId="4" fontId="5" fillId="3" borderId="5" xfId="0" applyNumberFormat="1" applyFont="1" applyFill="1" applyBorder="1"/>
    <xf numFmtId="4" fontId="5" fillId="3" borderId="4" xfId="0" applyNumberFormat="1" applyFont="1" applyFill="1" applyBorder="1"/>
    <xf numFmtId="0" fontId="5" fillId="0" borderId="4" xfId="0" applyFont="1" applyBorder="1"/>
    <xf numFmtId="4" fontId="0" fillId="3" borderId="8" xfId="0" applyNumberFormat="1" applyFill="1" applyBorder="1"/>
    <xf numFmtId="0" fontId="4" fillId="3" borderId="4" xfId="0" applyFont="1" applyFill="1" applyBorder="1"/>
    <xf numFmtId="2" fontId="0" fillId="0" borderId="5" xfId="0" applyNumberFormat="1" applyBorder="1"/>
    <xf numFmtId="2" fontId="0" fillId="0" borderId="6" xfId="0" applyNumberFormat="1" applyFill="1" applyBorder="1"/>
    <xf numFmtId="0" fontId="0" fillId="0" borderId="0" xfId="0" applyNumberFormat="1"/>
    <xf numFmtId="2" fontId="0" fillId="0" borderId="0" xfId="0" applyNumberFormat="1"/>
    <xf numFmtId="4" fontId="4" fillId="3" borderId="5" xfId="0" applyNumberFormat="1" applyFont="1" applyFill="1" applyBorder="1"/>
    <xf numFmtId="2" fontId="4" fillId="0" borderId="5" xfId="0" applyNumberFormat="1" applyFont="1" applyBorder="1"/>
    <xf numFmtId="4" fontId="1" fillId="3" borderId="5" xfId="0" applyNumberFormat="1" applyFont="1" applyFill="1" applyBorder="1"/>
    <xf numFmtId="2" fontId="1" fillId="0" borderId="4" xfId="0" applyNumberFormat="1" applyFont="1" applyBorder="1"/>
    <xf numFmtId="2" fontId="1" fillId="0" borderId="5" xfId="0" applyNumberFormat="1" applyFont="1" applyBorder="1"/>
    <xf numFmtId="2" fontId="2" fillId="0" borderId="5" xfId="0" applyNumberFormat="1" applyFont="1" applyBorder="1"/>
    <xf numFmtId="2" fontId="0" fillId="0" borderId="2" xfId="0" applyNumberFormat="1" applyBorder="1"/>
    <xf numFmtId="2" fontId="0" fillId="0" borderId="3" xfId="0" applyNumberFormat="1" applyBorder="1"/>
    <xf numFmtId="4" fontId="4" fillId="3" borderId="9" xfId="0" applyNumberFormat="1" applyFont="1" applyFill="1" applyBorder="1"/>
    <xf numFmtId="0" fontId="6" fillId="4" borderId="4" xfId="0" applyFont="1" applyFill="1" applyBorder="1"/>
    <xf numFmtId="4" fontId="6" fillId="4" borderId="5" xfId="0" applyNumberFormat="1" applyFont="1" applyFill="1" applyBorder="1"/>
    <xf numFmtId="4" fontId="6" fillId="4" borderId="4" xfId="0" applyNumberFormat="1" applyFont="1" applyFill="1" applyBorder="1"/>
    <xf numFmtId="2" fontId="7" fillId="4" borderId="4" xfId="0" applyNumberFormat="1" applyFont="1" applyFill="1" applyBorder="1"/>
    <xf numFmtId="0" fontId="6" fillId="0" borderId="4" xfId="0" applyFont="1" applyBorder="1"/>
    <xf numFmtId="4" fontId="6" fillId="0" borderId="5" xfId="0" applyNumberFormat="1" applyFont="1" applyBorder="1"/>
    <xf numFmtId="4" fontId="6" fillId="0" borderId="4" xfId="0" applyNumberFormat="1" applyFont="1" applyBorder="1"/>
    <xf numFmtId="14" fontId="0" fillId="3" borderId="4" xfId="0" applyNumberFormat="1" applyFont="1" applyFill="1" applyBorder="1"/>
    <xf numFmtId="14" fontId="0" fillId="3" borderId="4" xfId="0" applyNumberFormat="1" applyFill="1" applyBorder="1"/>
    <xf numFmtId="0" fontId="0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0" fillId="3" borderId="3" xfId="0" applyNumberFormat="1" applyFont="1" applyFill="1" applyBorder="1" applyAlignment="1">
      <alignment horizontal="right"/>
    </xf>
    <xf numFmtId="2" fontId="0" fillId="3" borderId="2" xfId="0" applyNumberFormat="1" applyFont="1" applyFill="1" applyBorder="1" applyAlignment="1">
      <alignment horizontal="right"/>
    </xf>
    <xf numFmtId="2" fontId="0" fillId="3" borderId="4" xfId="0" applyNumberFormat="1" applyFont="1" applyFill="1" applyBorder="1" applyAlignment="1">
      <alignment horizontal="right"/>
    </xf>
    <xf numFmtId="0" fontId="2" fillId="3" borderId="2" xfId="0" applyFont="1" applyFill="1" applyBorder="1"/>
    <xf numFmtId="4" fontId="0" fillId="0" borderId="5" xfId="0" applyNumberFormat="1" applyBorder="1"/>
    <xf numFmtId="2" fontId="2" fillId="3" borderId="3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center"/>
    </xf>
    <xf numFmtId="2" fontId="2" fillId="3" borderId="4" xfId="0" applyNumberFormat="1" applyFont="1" applyFill="1" applyBorder="1" applyAlignment="1">
      <alignment horizontal="right"/>
    </xf>
    <xf numFmtId="0" fontId="4" fillId="2" borderId="4" xfId="0" applyFont="1" applyFill="1" applyBorder="1"/>
    <xf numFmtId="4" fontId="4" fillId="2" borderId="5" xfId="0" applyNumberFormat="1" applyFont="1" applyFill="1" applyBorder="1"/>
    <xf numFmtId="4" fontId="4" fillId="2" borderId="4" xfId="0" applyNumberFormat="1" applyFont="1" applyFill="1" applyBorder="1"/>
    <xf numFmtId="4" fontId="0" fillId="0" borderId="0" xfId="0" applyNumberFormat="1" applyFill="1" applyBorder="1"/>
    <xf numFmtId="0" fontId="2" fillId="2" borderId="4" xfId="0" applyFont="1" applyFill="1" applyBorder="1"/>
    <xf numFmtId="4" fontId="2" fillId="2" borderId="4" xfId="0" applyNumberFormat="1" applyFont="1" applyFill="1" applyBorder="1"/>
    <xf numFmtId="0" fontId="0" fillId="2" borderId="4" xfId="0" applyFill="1" applyBorder="1"/>
    <xf numFmtId="0" fontId="4" fillId="5" borderId="4" xfId="0" applyFont="1" applyFill="1" applyBorder="1"/>
    <xf numFmtId="4" fontId="4" fillId="5" borderId="5" xfId="0" applyNumberFormat="1" applyFont="1" applyFill="1" applyBorder="1"/>
    <xf numFmtId="2" fontId="4" fillId="5" borderId="4" xfId="0" applyNumberFormat="1" applyFont="1" applyFill="1" applyBorder="1"/>
    <xf numFmtId="4" fontId="0" fillId="0" borderId="0" xfId="0" applyNumberFormat="1"/>
    <xf numFmtId="0" fontId="2" fillId="0" borderId="0" xfId="0" applyFont="1"/>
    <xf numFmtId="0" fontId="8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Border="1" applyAlignment="1">
      <alignment horizontal="center"/>
    </xf>
    <xf numFmtId="3" fontId="9" fillId="0" borderId="1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Border="1" applyAlignment="1">
      <alignment horizontal="right"/>
    </xf>
    <xf numFmtId="3" fontId="9" fillId="0" borderId="11" xfId="0" applyNumberFormat="1" applyFont="1" applyBorder="1" applyAlignment="1">
      <alignment horizontal="right"/>
    </xf>
    <xf numFmtId="3" fontId="9" fillId="0" borderId="12" xfId="0" applyNumberFormat="1" applyFont="1" applyBorder="1" applyAlignment="1">
      <alignment horizontal="right"/>
    </xf>
    <xf numFmtId="0" fontId="9" fillId="0" borderId="0" xfId="0" applyFont="1" applyBorder="1"/>
    <xf numFmtId="0" fontId="9" fillId="0" borderId="11" xfId="0" applyFont="1" applyBorder="1"/>
    <xf numFmtId="3" fontId="9" fillId="0" borderId="0" xfId="0" applyNumberFormat="1" applyFont="1" applyBorder="1" applyAlignment="1">
      <alignment horizontal="right"/>
    </xf>
    <xf numFmtId="0" fontId="11" fillId="0" borderId="0" xfId="0" applyFont="1"/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3" fillId="0" borderId="4" xfId="0" applyFont="1" applyFill="1" applyBorder="1"/>
    <xf numFmtId="3" fontId="2" fillId="0" borderId="4" xfId="0" applyNumberFormat="1" applyFont="1" applyBorder="1"/>
    <xf numFmtId="0" fontId="3" fillId="0" borderId="0" xfId="0" applyFont="1" applyFill="1" applyBorder="1"/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30"/>
  <sheetViews>
    <sheetView tabSelected="1" topLeftCell="A298" workbookViewId="0">
      <selection activeCell="A317" sqref="A317"/>
    </sheetView>
  </sheetViews>
  <sheetFormatPr defaultColWidth="8.85546875" defaultRowHeight="15" x14ac:dyDescent="0.25"/>
  <cols>
    <col min="1" max="1" width="36.5703125" customWidth="1"/>
    <col min="2" max="2" width="12.85546875" customWidth="1"/>
    <col min="3" max="3" width="14" customWidth="1"/>
    <col min="4" max="4" width="15.140625" customWidth="1"/>
    <col min="5" max="5" width="14" customWidth="1"/>
    <col min="6" max="6" width="15.140625" customWidth="1"/>
    <col min="7" max="7" width="11.85546875" bestFit="1" customWidth="1"/>
    <col min="8" max="8" width="13.140625" bestFit="1" customWidth="1"/>
    <col min="9" max="10" width="10.5703125" bestFit="1" customWidth="1"/>
    <col min="11" max="11" width="10.5703125" customWidth="1"/>
    <col min="257" max="257" width="36.5703125" customWidth="1"/>
    <col min="258" max="258" width="12.85546875" customWidth="1"/>
    <col min="259" max="259" width="14" customWidth="1"/>
    <col min="260" max="260" width="15.140625" customWidth="1"/>
    <col min="261" max="261" width="14" customWidth="1"/>
    <col min="262" max="262" width="15.140625" customWidth="1"/>
    <col min="263" max="263" width="11.85546875" bestFit="1" customWidth="1"/>
    <col min="264" max="264" width="13.140625" bestFit="1" customWidth="1"/>
    <col min="265" max="266" width="10.5703125" bestFit="1" customWidth="1"/>
    <col min="267" max="267" width="10.5703125" customWidth="1"/>
    <col min="513" max="513" width="36.5703125" customWidth="1"/>
    <col min="514" max="514" width="12.85546875" customWidth="1"/>
    <col min="515" max="515" width="14" customWidth="1"/>
    <col min="516" max="516" width="15.140625" customWidth="1"/>
    <col min="517" max="517" width="14" customWidth="1"/>
    <col min="518" max="518" width="15.140625" customWidth="1"/>
    <col min="519" max="519" width="11.85546875" bestFit="1" customWidth="1"/>
    <col min="520" max="520" width="13.140625" bestFit="1" customWidth="1"/>
    <col min="521" max="522" width="10.5703125" bestFit="1" customWidth="1"/>
    <col min="523" max="523" width="10.5703125" customWidth="1"/>
    <col min="769" max="769" width="36.5703125" customWidth="1"/>
    <col min="770" max="770" width="12.85546875" customWidth="1"/>
    <col min="771" max="771" width="14" customWidth="1"/>
    <col min="772" max="772" width="15.140625" customWidth="1"/>
    <col min="773" max="773" width="14" customWidth="1"/>
    <col min="774" max="774" width="15.140625" customWidth="1"/>
    <col min="775" max="775" width="11.85546875" bestFit="1" customWidth="1"/>
    <col min="776" max="776" width="13.140625" bestFit="1" customWidth="1"/>
    <col min="777" max="778" width="10.5703125" bestFit="1" customWidth="1"/>
    <col min="779" max="779" width="10.5703125" customWidth="1"/>
    <col min="1025" max="1025" width="36.5703125" customWidth="1"/>
    <col min="1026" max="1026" width="12.85546875" customWidth="1"/>
    <col min="1027" max="1027" width="14" customWidth="1"/>
    <col min="1028" max="1028" width="15.140625" customWidth="1"/>
    <col min="1029" max="1029" width="14" customWidth="1"/>
    <col min="1030" max="1030" width="15.140625" customWidth="1"/>
    <col min="1031" max="1031" width="11.85546875" bestFit="1" customWidth="1"/>
    <col min="1032" max="1032" width="13.140625" bestFit="1" customWidth="1"/>
    <col min="1033" max="1034" width="10.5703125" bestFit="1" customWidth="1"/>
    <col min="1035" max="1035" width="10.5703125" customWidth="1"/>
    <col min="1281" max="1281" width="36.5703125" customWidth="1"/>
    <col min="1282" max="1282" width="12.85546875" customWidth="1"/>
    <col min="1283" max="1283" width="14" customWidth="1"/>
    <col min="1284" max="1284" width="15.140625" customWidth="1"/>
    <col min="1285" max="1285" width="14" customWidth="1"/>
    <col min="1286" max="1286" width="15.140625" customWidth="1"/>
    <col min="1287" max="1287" width="11.85546875" bestFit="1" customWidth="1"/>
    <col min="1288" max="1288" width="13.140625" bestFit="1" customWidth="1"/>
    <col min="1289" max="1290" width="10.5703125" bestFit="1" customWidth="1"/>
    <col min="1291" max="1291" width="10.5703125" customWidth="1"/>
    <col min="1537" max="1537" width="36.5703125" customWidth="1"/>
    <col min="1538" max="1538" width="12.85546875" customWidth="1"/>
    <col min="1539" max="1539" width="14" customWidth="1"/>
    <col min="1540" max="1540" width="15.140625" customWidth="1"/>
    <col min="1541" max="1541" width="14" customWidth="1"/>
    <col min="1542" max="1542" width="15.140625" customWidth="1"/>
    <col min="1543" max="1543" width="11.85546875" bestFit="1" customWidth="1"/>
    <col min="1544" max="1544" width="13.140625" bestFit="1" customWidth="1"/>
    <col min="1545" max="1546" width="10.5703125" bestFit="1" customWidth="1"/>
    <col min="1547" max="1547" width="10.5703125" customWidth="1"/>
    <col min="1793" max="1793" width="36.5703125" customWidth="1"/>
    <col min="1794" max="1794" width="12.85546875" customWidth="1"/>
    <col min="1795" max="1795" width="14" customWidth="1"/>
    <col min="1796" max="1796" width="15.140625" customWidth="1"/>
    <col min="1797" max="1797" width="14" customWidth="1"/>
    <col min="1798" max="1798" width="15.140625" customWidth="1"/>
    <col min="1799" max="1799" width="11.85546875" bestFit="1" customWidth="1"/>
    <col min="1800" max="1800" width="13.140625" bestFit="1" customWidth="1"/>
    <col min="1801" max="1802" width="10.5703125" bestFit="1" customWidth="1"/>
    <col min="1803" max="1803" width="10.5703125" customWidth="1"/>
    <col min="2049" max="2049" width="36.5703125" customWidth="1"/>
    <col min="2050" max="2050" width="12.85546875" customWidth="1"/>
    <col min="2051" max="2051" width="14" customWidth="1"/>
    <col min="2052" max="2052" width="15.140625" customWidth="1"/>
    <col min="2053" max="2053" width="14" customWidth="1"/>
    <col min="2054" max="2054" width="15.140625" customWidth="1"/>
    <col min="2055" max="2055" width="11.85546875" bestFit="1" customWidth="1"/>
    <col min="2056" max="2056" width="13.140625" bestFit="1" customWidth="1"/>
    <col min="2057" max="2058" width="10.5703125" bestFit="1" customWidth="1"/>
    <col min="2059" max="2059" width="10.5703125" customWidth="1"/>
    <col min="2305" max="2305" width="36.5703125" customWidth="1"/>
    <col min="2306" max="2306" width="12.85546875" customWidth="1"/>
    <col min="2307" max="2307" width="14" customWidth="1"/>
    <col min="2308" max="2308" width="15.140625" customWidth="1"/>
    <col min="2309" max="2309" width="14" customWidth="1"/>
    <col min="2310" max="2310" width="15.140625" customWidth="1"/>
    <col min="2311" max="2311" width="11.85546875" bestFit="1" customWidth="1"/>
    <col min="2312" max="2312" width="13.140625" bestFit="1" customWidth="1"/>
    <col min="2313" max="2314" width="10.5703125" bestFit="1" customWidth="1"/>
    <col min="2315" max="2315" width="10.5703125" customWidth="1"/>
    <col min="2561" max="2561" width="36.5703125" customWidth="1"/>
    <col min="2562" max="2562" width="12.85546875" customWidth="1"/>
    <col min="2563" max="2563" width="14" customWidth="1"/>
    <col min="2564" max="2564" width="15.140625" customWidth="1"/>
    <col min="2565" max="2565" width="14" customWidth="1"/>
    <col min="2566" max="2566" width="15.140625" customWidth="1"/>
    <col min="2567" max="2567" width="11.85546875" bestFit="1" customWidth="1"/>
    <col min="2568" max="2568" width="13.140625" bestFit="1" customWidth="1"/>
    <col min="2569" max="2570" width="10.5703125" bestFit="1" customWidth="1"/>
    <col min="2571" max="2571" width="10.5703125" customWidth="1"/>
    <col min="2817" max="2817" width="36.5703125" customWidth="1"/>
    <col min="2818" max="2818" width="12.85546875" customWidth="1"/>
    <col min="2819" max="2819" width="14" customWidth="1"/>
    <col min="2820" max="2820" width="15.140625" customWidth="1"/>
    <col min="2821" max="2821" width="14" customWidth="1"/>
    <col min="2822" max="2822" width="15.140625" customWidth="1"/>
    <col min="2823" max="2823" width="11.85546875" bestFit="1" customWidth="1"/>
    <col min="2824" max="2824" width="13.140625" bestFit="1" customWidth="1"/>
    <col min="2825" max="2826" width="10.5703125" bestFit="1" customWidth="1"/>
    <col min="2827" max="2827" width="10.5703125" customWidth="1"/>
    <col min="3073" max="3073" width="36.5703125" customWidth="1"/>
    <col min="3074" max="3074" width="12.85546875" customWidth="1"/>
    <col min="3075" max="3075" width="14" customWidth="1"/>
    <col min="3076" max="3076" width="15.140625" customWidth="1"/>
    <col min="3077" max="3077" width="14" customWidth="1"/>
    <col min="3078" max="3078" width="15.140625" customWidth="1"/>
    <col min="3079" max="3079" width="11.85546875" bestFit="1" customWidth="1"/>
    <col min="3080" max="3080" width="13.140625" bestFit="1" customWidth="1"/>
    <col min="3081" max="3082" width="10.5703125" bestFit="1" customWidth="1"/>
    <col min="3083" max="3083" width="10.5703125" customWidth="1"/>
    <col min="3329" max="3329" width="36.5703125" customWidth="1"/>
    <col min="3330" max="3330" width="12.85546875" customWidth="1"/>
    <col min="3331" max="3331" width="14" customWidth="1"/>
    <col min="3332" max="3332" width="15.140625" customWidth="1"/>
    <col min="3333" max="3333" width="14" customWidth="1"/>
    <col min="3334" max="3334" width="15.140625" customWidth="1"/>
    <col min="3335" max="3335" width="11.85546875" bestFit="1" customWidth="1"/>
    <col min="3336" max="3336" width="13.140625" bestFit="1" customWidth="1"/>
    <col min="3337" max="3338" width="10.5703125" bestFit="1" customWidth="1"/>
    <col min="3339" max="3339" width="10.5703125" customWidth="1"/>
    <col min="3585" max="3585" width="36.5703125" customWidth="1"/>
    <col min="3586" max="3586" width="12.85546875" customWidth="1"/>
    <col min="3587" max="3587" width="14" customWidth="1"/>
    <col min="3588" max="3588" width="15.140625" customWidth="1"/>
    <col min="3589" max="3589" width="14" customWidth="1"/>
    <col min="3590" max="3590" width="15.140625" customWidth="1"/>
    <col min="3591" max="3591" width="11.85546875" bestFit="1" customWidth="1"/>
    <col min="3592" max="3592" width="13.140625" bestFit="1" customWidth="1"/>
    <col min="3593" max="3594" width="10.5703125" bestFit="1" customWidth="1"/>
    <col min="3595" max="3595" width="10.5703125" customWidth="1"/>
    <col min="3841" max="3841" width="36.5703125" customWidth="1"/>
    <col min="3842" max="3842" width="12.85546875" customWidth="1"/>
    <col min="3843" max="3843" width="14" customWidth="1"/>
    <col min="3844" max="3844" width="15.140625" customWidth="1"/>
    <col min="3845" max="3845" width="14" customWidth="1"/>
    <col min="3846" max="3846" width="15.140625" customWidth="1"/>
    <col min="3847" max="3847" width="11.85546875" bestFit="1" customWidth="1"/>
    <col min="3848" max="3848" width="13.140625" bestFit="1" customWidth="1"/>
    <col min="3849" max="3850" width="10.5703125" bestFit="1" customWidth="1"/>
    <col min="3851" max="3851" width="10.5703125" customWidth="1"/>
    <col min="4097" max="4097" width="36.5703125" customWidth="1"/>
    <col min="4098" max="4098" width="12.85546875" customWidth="1"/>
    <col min="4099" max="4099" width="14" customWidth="1"/>
    <col min="4100" max="4100" width="15.140625" customWidth="1"/>
    <col min="4101" max="4101" width="14" customWidth="1"/>
    <col min="4102" max="4102" width="15.140625" customWidth="1"/>
    <col min="4103" max="4103" width="11.85546875" bestFit="1" customWidth="1"/>
    <col min="4104" max="4104" width="13.140625" bestFit="1" customWidth="1"/>
    <col min="4105" max="4106" width="10.5703125" bestFit="1" customWidth="1"/>
    <col min="4107" max="4107" width="10.5703125" customWidth="1"/>
    <col min="4353" max="4353" width="36.5703125" customWidth="1"/>
    <col min="4354" max="4354" width="12.85546875" customWidth="1"/>
    <col min="4355" max="4355" width="14" customWidth="1"/>
    <col min="4356" max="4356" width="15.140625" customWidth="1"/>
    <col min="4357" max="4357" width="14" customWidth="1"/>
    <col min="4358" max="4358" width="15.140625" customWidth="1"/>
    <col min="4359" max="4359" width="11.85546875" bestFit="1" customWidth="1"/>
    <col min="4360" max="4360" width="13.140625" bestFit="1" customWidth="1"/>
    <col min="4361" max="4362" width="10.5703125" bestFit="1" customWidth="1"/>
    <col min="4363" max="4363" width="10.5703125" customWidth="1"/>
    <col min="4609" max="4609" width="36.5703125" customWidth="1"/>
    <col min="4610" max="4610" width="12.85546875" customWidth="1"/>
    <col min="4611" max="4611" width="14" customWidth="1"/>
    <col min="4612" max="4612" width="15.140625" customWidth="1"/>
    <col min="4613" max="4613" width="14" customWidth="1"/>
    <col min="4614" max="4614" width="15.140625" customWidth="1"/>
    <col min="4615" max="4615" width="11.85546875" bestFit="1" customWidth="1"/>
    <col min="4616" max="4616" width="13.140625" bestFit="1" customWidth="1"/>
    <col min="4617" max="4618" width="10.5703125" bestFit="1" customWidth="1"/>
    <col min="4619" max="4619" width="10.5703125" customWidth="1"/>
    <col min="4865" max="4865" width="36.5703125" customWidth="1"/>
    <col min="4866" max="4866" width="12.85546875" customWidth="1"/>
    <col min="4867" max="4867" width="14" customWidth="1"/>
    <col min="4868" max="4868" width="15.140625" customWidth="1"/>
    <col min="4869" max="4869" width="14" customWidth="1"/>
    <col min="4870" max="4870" width="15.140625" customWidth="1"/>
    <col min="4871" max="4871" width="11.85546875" bestFit="1" customWidth="1"/>
    <col min="4872" max="4872" width="13.140625" bestFit="1" customWidth="1"/>
    <col min="4873" max="4874" width="10.5703125" bestFit="1" customWidth="1"/>
    <col min="4875" max="4875" width="10.5703125" customWidth="1"/>
    <col min="5121" max="5121" width="36.5703125" customWidth="1"/>
    <col min="5122" max="5122" width="12.85546875" customWidth="1"/>
    <col min="5123" max="5123" width="14" customWidth="1"/>
    <col min="5124" max="5124" width="15.140625" customWidth="1"/>
    <col min="5125" max="5125" width="14" customWidth="1"/>
    <col min="5126" max="5126" width="15.140625" customWidth="1"/>
    <col min="5127" max="5127" width="11.85546875" bestFit="1" customWidth="1"/>
    <col min="5128" max="5128" width="13.140625" bestFit="1" customWidth="1"/>
    <col min="5129" max="5130" width="10.5703125" bestFit="1" customWidth="1"/>
    <col min="5131" max="5131" width="10.5703125" customWidth="1"/>
    <col min="5377" max="5377" width="36.5703125" customWidth="1"/>
    <col min="5378" max="5378" width="12.85546875" customWidth="1"/>
    <col min="5379" max="5379" width="14" customWidth="1"/>
    <col min="5380" max="5380" width="15.140625" customWidth="1"/>
    <col min="5381" max="5381" width="14" customWidth="1"/>
    <col min="5382" max="5382" width="15.140625" customWidth="1"/>
    <col min="5383" max="5383" width="11.85546875" bestFit="1" customWidth="1"/>
    <col min="5384" max="5384" width="13.140625" bestFit="1" customWidth="1"/>
    <col min="5385" max="5386" width="10.5703125" bestFit="1" customWidth="1"/>
    <col min="5387" max="5387" width="10.5703125" customWidth="1"/>
    <col min="5633" max="5633" width="36.5703125" customWidth="1"/>
    <col min="5634" max="5634" width="12.85546875" customWidth="1"/>
    <col min="5635" max="5635" width="14" customWidth="1"/>
    <col min="5636" max="5636" width="15.140625" customWidth="1"/>
    <col min="5637" max="5637" width="14" customWidth="1"/>
    <col min="5638" max="5638" width="15.140625" customWidth="1"/>
    <col min="5639" max="5639" width="11.85546875" bestFit="1" customWidth="1"/>
    <col min="5640" max="5640" width="13.140625" bestFit="1" customWidth="1"/>
    <col min="5641" max="5642" width="10.5703125" bestFit="1" customWidth="1"/>
    <col min="5643" max="5643" width="10.5703125" customWidth="1"/>
    <col min="5889" max="5889" width="36.5703125" customWidth="1"/>
    <col min="5890" max="5890" width="12.85546875" customWidth="1"/>
    <col min="5891" max="5891" width="14" customWidth="1"/>
    <col min="5892" max="5892" width="15.140625" customWidth="1"/>
    <col min="5893" max="5893" width="14" customWidth="1"/>
    <col min="5894" max="5894" width="15.140625" customWidth="1"/>
    <col min="5895" max="5895" width="11.85546875" bestFit="1" customWidth="1"/>
    <col min="5896" max="5896" width="13.140625" bestFit="1" customWidth="1"/>
    <col min="5897" max="5898" width="10.5703125" bestFit="1" customWidth="1"/>
    <col min="5899" max="5899" width="10.5703125" customWidth="1"/>
    <col min="6145" max="6145" width="36.5703125" customWidth="1"/>
    <col min="6146" max="6146" width="12.85546875" customWidth="1"/>
    <col min="6147" max="6147" width="14" customWidth="1"/>
    <col min="6148" max="6148" width="15.140625" customWidth="1"/>
    <col min="6149" max="6149" width="14" customWidth="1"/>
    <col min="6150" max="6150" width="15.140625" customWidth="1"/>
    <col min="6151" max="6151" width="11.85546875" bestFit="1" customWidth="1"/>
    <col min="6152" max="6152" width="13.140625" bestFit="1" customWidth="1"/>
    <col min="6153" max="6154" width="10.5703125" bestFit="1" customWidth="1"/>
    <col min="6155" max="6155" width="10.5703125" customWidth="1"/>
    <col min="6401" max="6401" width="36.5703125" customWidth="1"/>
    <col min="6402" max="6402" width="12.85546875" customWidth="1"/>
    <col min="6403" max="6403" width="14" customWidth="1"/>
    <col min="6404" max="6404" width="15.140625" customWidth="1"/>
    <col min="6405" max="6405" width="14" customWidth="1"/>
    <col min="6406" max="6406" width="15.140625" customWidth="1"/>
    <col min="6407" max="6407" width="11.85546875" bestFit="1" customWidth="1"/>
    <col min="6408" max="6408" width="13.140625" bestFit="1" customWidth="1"/>
    <col min="6409" max="6410" width="10.5703125" bestFit="1" customWidth="1"/>
    <col min="6411" max="6411" width="10.5703125" customWidth="1"/>
    <col min="6657" max="6657" width="36.5703125" customWidth="1"/>
    <col min="6658" max="6658" width="12.85546875" customWidth="1"/>
    <col min="6659" max="6659" width="14" customWidth="1"/>
    <col min="6660" max="6660" width="15.140625" customWidth="1"/>
    <col min="6661" max="6661" width="14" customWidth="1"/>
    <col min="6662" max="6662" width="15.140625" customWidth="1"/>
    <col min="6663" max="6663" width="11.85546875" bestFit="1" customWidth="1"/>
    <col min="6664" max="6664" width="13.140625" bestFit="1" customWidth="1"/>
    <col min="6665" max="6666" width="10.5703125" bestFit="1" customWidth="1"/>
    <col min="6667" max="6667" width="10.5703125" customWidth="1"/>
    <col min="6913" max="6913" width="36.5703125" customWidth="1"/>
    <col min="6914" max="6914" width="12.85546875" customWidth="1"/>
    <col min="6915" max="6915" width="14" customWidth="1"/>
    <col min="6916" max="6916" width="15.140625" customWidth="1"/>
    <col min="6917" max="6917" width="14" customWidth="1"/>
    <col min="6918" max="6918" width="15.140625" customWidth="1"/>
    <col min="6919" max="6919" width="11.85546875" bestFit="1" customWidth="1"/>
    <col min="6920" max="6920" width="13.140625" bestFit="1" customWidth="1"/>
    <col min="6921" max="6922" width="10.5703125" bestFit="1" customWidth="1"/>
    <col min="6923" max="6923" width="10.5703125" customWidth="1"/>
    <col min="7169" max="7169" width="36.5703125" customWidth="1"/>
    <col min="7170" max="7170" width="12.85546875" customWidth="1"/>
    <col min="7171" max="7171" width="14" customWidth="1"/>
    <col min="7172" max="7172" width="15.140625" customWidth="1"/>
    <col min="7173" max="7173" width="14" customWidth="1"/>
    <col min="7174" max="7174" width="15.140625" customWidth="1"/>
    <col min="7175" max="7175" width="11.85546875" bestFit="1" customWidth="1"/>
    <col min="7176" max="7176" width="13.140625" bestFit="1" customWidth="1"/>
    <col min="7177" max="7178" width="10.5703125" bestFit="1" customWidth="1"/>
    <col min="7179" max="7179" width="10.5703125" customWidth="1"/>
    <col min="7425" max="7425" width="36.5703125" customWidth="1"/>
    <col min="7426" max="7426" width="12.85546875" customWidth="1"/>
    <col min="7427" max="7427" width="14" customWidth="1"/>
    <col min="7428" max="7428" width="15.140625" customWidth="1"/>
    <col min="7429" max="7429" width="14" customWidth="1"/>
    <col min="7430" max="7430" width="15.140625" customWidth="1"/>
    <col min="7431" max="7431" width="11.85546875" bestFit="1" customWidth="1"/>
    <col min="7432" max="7432" width="13.140625" bestFit="1" customWidth="1"/>
    <col min="7433" max="7434" width="10.5703125" bestFit="1" customWidth="1"/>
    <col min="7435" max="7435" width="10.5703125" customWidth="1"/>
    <col min="7681" max="7681" width="36.5703125" customWidth="1"/>
    <col min="7682" max="7682" width="12.85546875" customWidth="1"/>
    <col min="7683" max="7683" width="14" customWidth="1"/>
    <col min="7684" max="7684" width="15.140625" customWidth="1"/>
    <col min="7685" max="7685" width="14" customWidth="1"/>
    <col min="7686" max="7686" width="15.140625" customWidth="1"/>
    <col min="7687" max="7687" width="11.85546875" bestFit="1" customWidth="1"/>
    <col min="7688" max="7688" width="13.140625" bestFit="1" customWidth="1"/>
    <col min="7689" max="7690" width="10.5703125" bestFit="1" customWidth="1"/>
    <col min="7691" max="7691" width="10.5703125" customWidth="1"/>
    <col min="7937" max="7937" width="36.5703125" customWidth="1"/>
    <col min="7938" max="7938" width="12.85546875" customWidth="1"/>
    <col min="7939" max="7939" width="14" customWidth="1"/>
    <col min="7940" max="7940" width="15.140625" customWidth="1"/>
    <col min="7941" max="7941" width="14" customWidth="1"/>
    <col min="7942" max="7942" width="15.140625" customWidth="1"/>
    <col min="7943" max="7943" width="11.85546875" bestFit="1" customWidth="1"/>
    <col min="7944" max="7944" width="13.140625" bestFit="1" customWidth="1"/>
    <col min="7945" max="7946" width="10.5703125" bestFit="1" customWidth="1"/>
    <col min="7947" max="7947" width="10.5703125" customWidth="1"/>
    <col min="8193" max="8193" width="36.5703125" customWidth="1"/>
    <col min="8194" max="8194" width="12.85546875" customWidth="1"/>
    <col min="8195" max="8195" width="14" customWidth="1"/>
    <col min="8196" max="8196" width="15.140625" customWidth="1"/>
    <col min="8197" max="8197" width="14" customWidth="1"/>
    <col min="8198" max="8198" width="15.140625" customWidth="1"/>
    <col min="8199" max="8199" width="11.85546875" bestFit="1" customWidth="1"/>
    <col min="8200" max="8200" width="13.140625" bestFit="1" customWidth="1"/>
    <col min="8201" max="8202" width="10.5703125" bestFit="1" customWidth="1"/>
    <col min="8203" max="8203" width="10.5703125" customWidth="1"/>
    <col min="8449" max="8449" width="36.5703125" customWidth="1"/>
    <col min="8450" max="8450" width="12.85546875" customWidth="1"/>
    <col min="8451" max="8451" width="14" customWidth="1"/>
    <col min="8452" max="8452" width="15.140625" customWidth="1"/>
    <col min="8453" max="8453" width="14" customWidth="1"/>
    <col min="8454" max="8454" width="15.140625" customWidth="1"/>
    <col min="8455" max="8455" width="11.85546875" bestFit="1" customWidth="1"/>
    <col min="8456" max="8456" width="13.140625" bestFit="1" customWidth="1"/>
    <col min="8457" max="8458" width="10.5703125" bestFit="1" customWidth="1"/>
    <col min="8459" max="8459" width="10.5703125" customWidth="1"/>
    <col min="8705" max="8705" width="36.5703125" customWidth="1"/>
    <col min="8706" max="8706" width="12.85546875" customWidth="1"/>
    <col min="8707" max="8707" width="14" customWidth="1"/>
    <col min="8708" max="8708" width="15.140625" customWidth="1"/>
    <col min="8709" max="8709" width="14" customWidth="1"/>
    <col min="8710" max="8710" width="15.140625" customWidth="1"/>
    <col min="8711" max="8711" width="11.85546875" bestFit="1" customWidth="1"/>
    <col min="8712" max="8712" width="13.140625" bestFit="1" customWidth="1"/>
    <col min="8713" max="8714" width="10.5703125" bestFit="1" customWidth="1"/>
    <col min="8715" max="8715" width="10.5703125" customWidth="1"/>
    <col min="8961" max="8961" width="36.5703125" customWidth="1"/>
    <col min="8962" max="8962" width="12.85546875" customWidth="1"/>
    <col min="8963" max="8963" width="14" customWidth="1"/>
    <col min="8964" max="8964" width="15.140625" customWidth="1"/>
    <col min="8965" max="8965" width="14" customWidth="1"/>
    <col min="8966" max="8966" width="15.140625" customWidth="1"/>
    <col min="8967" max="8967" width="11.85546875" bestFit="1" customWidth="1"/>
    <col min="8968" max="8968" width="13.140625" bestFit="1" customWidth="1"/>
    <col min="8969" max="8970" width="10.5703125" bestFit="1" customWidth="1"/>
    <col min="8971" max="8971" width="10.5703125" customWidth="1"/>
    <col min="9217" max="9217" width="36.5703125" customWidth="1"/>
    <col min="9218" max="9218" width="12.85546875" customWidth="1"/>
    <col min="9219" max="9219" width="14" customWidth="1"/>
    <col min="9220" max="9220" width="15.140625" customWidth="1"/>
    <col min="9221" max="9221" width="14" customWidth="1"/>
    <col min="9222" max="9222" width="15.140625" customWidth="1"/>
    <col min="9223" max="9223" width="11.85546875" bestFit="1" customWidth="1"/>
    <col min="9224" max="9224" width="13.140625" bestFit="1" customWidth="1"/>
    <col min="9225" max="9226" width="10.5703125" bestFit="1" customWidth="1"/>
    <col min="9227" max="9227" width="10.5703125" customWidth="1"/>
    <col min="9473" max="9473" width="36.5703125" customWidth="1"/>
    <col min="9474" max="9474" width="12.85546875" customWidth="1"/>
    <col min="9475" max="9475" width="14" customWidth="1"/>
    <col min="9476" max="9476" width="15.140625" customWidth="1"/>
    <col min="9477" max="9477" width="14" customWidth="1"/>
    <col min="9478" max="9478" width="15.140625" customWidth="1"/>
    <col min="9479" max="9479" width="11.85546875" bestFit="1" customWidth="1"/>
    <col min="9480" max="9480" width="13.140625" bestFit="1" customWidth="1"/>
    <col min="9481" max="9482" width="10.5703125" bestFit="1" customWidth="1"/>
    <col min="9483" max="9483" width="10.5703125" customWidth="1"/>
    <col min="9729" max="9729" width="36.5703125" customWidth="1"/>
    <col min="9730" max="9730" width="12.85546875" customWidth="1"/>
    <col min="9731" max="9731" width="14" customWidth="1"/>
    <col min="9732" max="9732" width="15.140625" customWidth="1"/>
    <col min="9733" max="9733" width="14" customWidth="1"/>
    <col min="9734" max="9734" width="15.140625" customWidth="1"/>
    <col min="9735" max="9735" width="11.85546875" bestFit="1" customWidth="1"/>
    <col min="9736" max="9736" width="13.140625" bestFit="1" customWidth="1"/>
    <col min="9737" max="9738" width="10.5703125" bestFit="1" customWidth="1"/>
    <col min="9739" max="9739" width="10.5703125" customWidth="1"/>
    <col min="9985" max="9985" width="36.5703125" customWidth="1"/>
    <col min="9986" max="9986" width="12.85546875" customWidth="1"/>
    <col min="9987" max="9987" width="14" customWidth="1"/>
    <col min="9988" max="9988" width="15.140625" customWidth="1"/>
    <col min="9989" max="9989" width="14" customWidth="1"/>
    <col min="9990" max="9990" width="15.140625" customWidth="1"/>
    <col min="9991" max="9991" width="11.85546875" bestFit="1" customWidth="1"/>
    <col min="9992" max="9992" width="13.140625" bestFit="1" customWidth="1"/>
    <col min="9993" max="9994" width="10.5703125" bestFit="1" customWidth="1"/>
    <col min="9995" max="9995" width="10.5703125" customWidth="1"/>
    <col min="10241" max="10241" width="36.5703125" customWidth="1"/>
    <col min="10242" max="10242" width="12.85546875" customWidth="1"/>
    <col min="10243" max="10243" width="14" customWidth="1"/>
    <col min="10244" max="10244" width="15.140625" customWidth="1"/>
    <col min="10245" max="10245" width="14" customWidth="1"/>
    <col min="10246" max="10246" width="15.140625" customWidth="1"/>
    <col min="10247" max="10247" width="11.85546875" bestFit="1" customWidth="1"/>
    <col min="10248" max="10248" width="13.140625" bestFit="1" customWidth="1"/>
    <col min="10249" max="10250" width="10.5703125" bestFit="1" customWidth="1"/>
    <col min="10251" max="10251" width="10.5703125" customWidth="1"/>
    <col min="10497" max="10497" width="36.5703125" customWidth="1"/>
    <col min="10498" max="10498" width="12.85546875" customWidth="1"/>
    <col min="10499" max="10499" width="14" customWidth="1"/>
    <col min="10500" max="10500" width="15.140625" customWidth="1"/>
    <col min="10501" max="10501" width="14" customWidth="1"/>
    <col min="10502" max="10502" width="15.140625" customWidth="1"/>
    <col min="10503" max="10503" width="11.85546875" bestFit="1" customWidth="1"/>
    <col min="10504" max="10504" width="13.140625" bestFit="1" customWidth="1"/>
    <col min="10505" max="10506" width="10.5703125" bestFit="1" customWidth="1"/>
    <col min="10507" max="10507" width="10.5703125" customWidth="1"/>
    <col min="10753" max="10753" width="36.5703125" customWidth="1"/>
    <col min="10754" max="10754" width="12.85546875" customWidth="1"/>
    <col min="10755" max="10755" width="14" customWidth="1"/>
    <col min="10756" max="10756" width="15.140625" customWidth="1"/>
    <col min="10757" max="10757" width="14" customWidth="1"/>
    <col min="10758" max="10758" width="15.140625" customWidth="1"/>
    <col min="10759" max="10759" width="11.85546875" bestFit="1" customWidth="1"/>
    <col min="10760" max="10760" width="13.140625" bestFit="1" customWidth="1"/>
    <col min="10761" max="10762" width="10.5703125" bestFit="1" customWidth="1"/>
    <col min="10763" max="10763" width="10.5703125" customWidth="1"/>
    <col min="11009" max="11009" width="36.5703125" customWidth="1"/>
    <col min="11010" max="11010" width="12.85546875" customWidth="1"/>
    <col min="11011" max="11011" width="14" customWidth="1"/>
    <col min="11012" max="11012" width="15.140625" customWidth="1"/>
    <col min="11013" max="11013" width="14" customWidth="1"/>
    <col min="11014" max="11014" width="15.140625" customWidth="1"/>
    <col min="11015" max="11015" width="11.85546875" bestFit="1" customWidth="1"/>
    <col min="11016" max="11016" width="13.140625" bestFit="1" customWidth="1"/>
    <col min="11017" max="11018" width="10.5703125" bestFit="1" customWidth="1"/>
    <col min="11019" max="11019" width="10.5703125" customWidth="1"/>
    <col min="11265" max="11265" width="36.5703125" customWidth="1"/>
    <col min="11266" max="11266" width="12.85546875" customWidth="1"/>
    <col min="11267" max="11267" width="14" customWidth="1"/>
    <col min="11268" max="11268" width="15.140625" customWidth="1"/>
    <col min="11269" max="11269" width="14" customWidth="1"/>
    <col min="11270" max="11270" width="15.140625" customWidth="1"/>
    <col min="11271" max="11271" width="11.85546875" bestFit="1" customWidth="1"/>
    <col min="11272" max="11272" width="13.140625" bestFit="1" customWidth="1"/>
    <col min="11273" max="11274" width="10.5703125" bestFit="1" customWidth="1"/>
    <col min="11275" max="11275" width="10.5703125" customWidth="1"/>
    <col min="11521" max="11521" width="36.5703125" customWidth="1"/>
    <col min="11522" max="11522" width="12.85546875" customWidth="1"/>
    <col min="11523" max="11523" width="14" customWidth="1"/>
    <col min="11524" max="11524" width="15.140625" customWidth="1"/>
    <col min="11525" max="11525" width="14" customWidth="1"/>
    <col min="11526" max="11526" width="15.140625" customWidth="1"/>
    <col min="11527" max="11527" width="11.85546875" bestFit="1" customWidth="1"/>
    <col min="11528" max="11528" width="13.140625" bestFit="1" customWidth="1"/>
    <col min="11529" max="11530" width="10.5703125" bestFit="1" customWidth="1"/>
    <col min="11531" max="11531" width="10.5703125" customWidth="1"/>
    <col min="11777" max="11777" width="36.5703125" customWidth="1"/>
    <col min="11778" max="11778" width="12.85546875" customWidth="1"/>
    <col min="11779" max="11779" width="14" customWidth="1"/>
    <col min="11780" max="11780" width="15.140625" customWidth="1"/>
    <col min="11781" max="11781" width="14" customWidth="1"/>
    <col min="11782" max="11782" width="15.140625" customWidth="1"/>
    <col min="11783" max="11783" width="11.85546875" bestFit="1" customWidth="1"/>
    <col min="11784" max="11784" width="13.140625" bestFit="1" customWidth="1"/>
    <col min="11785" max="11786" width="10.5703125" bestFit="1" customWidth="1"/>
    <col min="11787" max="11787" width="10.5703125" customWidth="1"/>
    <col min="12033" max="12033" width="36.5703125" customWidth="1"/>
    <col min="12034" max="12034" width="12.85546875" customWidth="1"/>
    <col min="12035" max="12035" width="14" customWidth="1"/>
    <col min="12036" max="12036" width="15.140625" customWidth="1"/>
    <col min="12037" max="12037" width="14" customWidth="1"/>
    <col min="12038" max="12038" width="15.140625" customWidth="1"/>
    <col min="12039" max="12039" width="11.85546875" bestFit="1" customWidth="1"/>
    <col min="12040" max="12040" width="13.140625" bestFit="1" customWidth="1"/>
    <col min="12041" max="12042" width="10.5703125" bestFit="1" customWidth="1"/>
    <col min="12043" max="12043" width="10.5703125" customWidth="1"/>
    <col min="12289" max="12289" width="36.5703125" customWidth="1"/>
    <col min="12290" max="12290" width="12.85546875" customWidth="1"/>
    <col min="12291" max="12291" width="14" customWidth="1"/>
    <col min="12292" max="12292" width="15.140625" customWidth="1"/>
    <col min="12293" max="12293" width="14" customWidth="1"/>
    <col min="12294" max="12294" width="15.140625" customWidth="1"/>
    <col min="12295" max="12295" width="11.85546875" bestFit="1" customWidth="1"/>
    <col min="12296" max="12296" width="13.140625" bestFit="1" customWidth="1"/>
    <col min="12297" max="12298" width="10.5703125" bestFit="1" customWidth="1"/>
    <col min="12299" max="12299" width="10.5703125" customWidth="1"/>
    <col min="12545" max="12545" width="36.5703125" customWidth="1"/>
    <col min="12546" max="12546" width="12.85546875" customWidth="1"/>
    <col min="12547" max="12547" width="14" customWidth="1"/>
    <col min="12548" max="12548" width="15.140625" customWidth="1"/>
    <col min="12549" max="12549" width="14" customWidth="1"/>
    <col min="12550" max="12550" width="15.140625" customWidth="1"/>
    <col min="12551" max="12551" width="11.85546875" bestFit="1" customWidth="1"/>
    <col min="12552" max="12552" width="13.140625" bestFit="1" customWidth="1"/>
    <col min="12553" max="12554" width="10.5703125" bestFit="1" customWidth="1"/>
    <col min="12555" max="12555" width="10.5703125" customWidth="1"/>
    <col min="12801" max="12801" width="36.5703125" customWidth="1"/>
    <col min="12802" max="12802" width="12.85546875" customWidth="1"/>
    <col min="12803" max="12803" width="14" customWidth="1"/>
    <col min="12804" max="12804" width="15.140625" customWidth="1"/>
    <col min="12805" max="12805" width="14" customWidth="1"/>
    <col min="12806" max="12806" width="15.140625" customWidth="1"/>
    <col min="12807" max="12807" width="11.85546875" bestFit="1" customWidth="1"/>
    <col min="12808" max="12808" width="13.140625" bestFit="1" customWidth="1"/>
    <col min="12809" max="12810" width="10.5703125" bestFit="1" customWidth="1"/>
    <col min="12811" max="12811" width="10.5703125" customWidth="1"/>
    <col min="13057" max="13057" width="36.5703125" customWidth="1"/>
    <col min="13058" max="13058" width="12.85546875" customWidth="1"/>
    <col min="13059" max="13059" width="14" customWidth="1"/>
    <col min="13060" max="13060" width="15.140625" customWidth="1"/>
    <col min="13061" max="13061" width="14" customWidth="1"/>
    <col min="13062" max="13062" width="15.140625" customWidth="1"/>
    <col min="13063" max="13063" width="11.85546875" bestFit="1" customWidth="1"/>
    <col min="13064" max="13064" width="13.140625" bestFit="1" customWidth="1"/>
    <col min="13065" max="13066" width="10.5703125" bestFit="1" customWidth="1"/>
    <col min="13067" max="13067" width="10.5703125" customWidth="1"/>
    <col min="13313" max="13313" width="36.5703125" customWidth="1"/>
    <col min="13314" max="13314" width="12.85546875" customWidth="1"/>
    <col min="13315" max="13315" width="14" customWidth="1"/>
    <col min="13316" max="13316" width="15.140625" customWidth="1"/>
    <col min="13317" max="13317" width="14" customWidth="1"/>
    <col min="13318" max="13318" width="15.140625" customWidth="1"/>
    <col min="13319" max="13319" width="11.85546875" bestFit="1" customWidth="1"/>
    <col min="13320" max="13320" width="13.140625" bestFit="1" customWidth="1"/>
    <col min="13321" max="13322" width="10.5703125" bestFit="1" customWidth="1"/>
    <col min="13323" max="13323" width="10.5703125" customWidth="1"/>
    <col min="13569" max="13569" width="36.5703125" customWidth="1"/>
    <col min="13570" max="13570" width="12.85546875" customWidth="1"/>
    <col min="13571" max="13571" width="14" customWidth="1"/>
    <col min="13572" max="13572" width="15.140625" customWidth="1"/>
    <col min="13573" max="13573" width="14" customWidth="1"/>
    <col min="13574" max="13574" width="15.140625" customWidth="1"/>
    <col min="13575" max="13575" width="11.85546875" bestFit="1" customWidth="1"/>
    <col min="13576" max="13576" width="13.140625" bestFit="1" customWidth="1"/>
    <col min="13577" max="13578" width="10.5703125" bestFit="1" customWidth="1"/>
    <col min="13579" max="13579" width="10.5703125" customWidth="1"/>
    <col min="13825" max="13825" width="36.5703125" customWidth="1"/>
    <col min="13826" max="13826" width="12.85546875" customWidth="1"/>
    <col min="13827" max="13827" width="14" customWidth="1"/>
    <col min="13828" max="13828" width="15.140625" customWidth="1"/>
    <col min="13829" max="13829" width="14" customWidth="1"/>
    <col min="13830" max="13830" width="15.140625" customWidth="1"/>
    <col min="13831" max="13831" width="11.85546875" bestFit="1" customWidth="1"/>
    <col min="13832" max="13832" width="13.140625" bestFit="1" customWidth="1"/>
    <col min="13833" max="13834" width="10.5703125" bestFit="1" customWidth="1"/>
    <col min="13835" max="13835" width="10.5703125" customWidth="1"/>
    <col min="14081" max="14081" width="36.5703125" customWidth="1"/>
    <col min="14082" max="14082" width="12.85546875" customWidth="1"/>
    <col min="14083" max="14083" width="14" customWidth="1"/>
    <col min="14084" max="14084" width="15.140625" customWidth="1"/>
    <col min="14085" max="14085" width="14" customWidth="1"/>
    <col min="14086" max="14086" width="15.140625" customWidth="1"/>
    <col min="14087" max="14087" width="11.85546875" bestFit="1" customWidth="1"/>
    <col min="14088" max="14088" width="13.140625" bestFit="1" customWidth="1"/>
    <col min="14089" max="14090" width="10.5703125" bestFit="1" customWidth="1"/>
    <col min="14091" max="14091" width="10.5703125" customWidth="1"/>
    <col min="14337" max="14337" width="36.5703125" customWidth="1"/>
    <col min="14338" max="14338" width="12.85546875" customWidth="1"/>
    <col min="14339" max="14339" width="14" customWidth="1"/>
    <col min="14340" max="14340" width="15.140625" customWidth="1"/>
    <col min="14341" max="14341" width="14" customWidth="1"/>
    <col min="14342" max="14342" width="15.140625" customWidth="1"/>
    <col min="14343" max="14343" width="11.85546875" bestFit="1" customWidth="1"/>
    <col min="14344" max="14344" width="13.140625" bestFit="1" customWidth="1"/>
    <col min="14345" max="14346" width="10.5703125" bestFit="1" customWidth="1"/>
    <col min="14347" max="14347" width="10.5703125" customWidth="1"/>
    <col min="14593" max="14593" width="36.5703125" customWidth="1"/>
    <col min="14594" max="14594" width="12.85546875" customWidth="1"/>
    <col min="14595" max="14595" width="14" customWidth="1"/>
    <col min="14596" max="14596" width="15.140625" customWidth="1"/>
    <col min="14597" max="14597" width="14" customWidth="1"/>
    <col min="14598" max="14598" width="15.140625" customWidth="1"/>
    <col min="14599" max="14599" width="11.85546875" bestFit="1" customWidth="1"/>
    <col min="14600" max="14600" width="13.140625" bestFit="1" customWidth="1"/>
    <col min="14601" max="14602" width="10.5703125" bestFit="1" customWidth="1"/>
    <col min="14603" max="14603" width="10.5703125" customWidth="1"/>
    <col min="14849" max="14849" width="36.5703125" customWidth="1"/>
    <col min="14850" max="14850" width="12.85546875" customWidth="1"/>
    <col min="14851" max="14851" width="14" customWidth="1"/>
    <col min="14852" max="14852" width="15.140625" customWidth="1"/>
    <col min="14853" max="14853" width="14" customWidth="1"/>
    <col min="14854" max="14854" width="15.140625" customWidth="1"/>
    <col min="14855" max="14855" width="11.85546875" bestFit="1" customWidth="1"/>
    <col min="14856" max="14856" width="13.140625" bestFit="1" customWidth="1"/>
    <col min="14857" max="14858" width="10.5703125" bestFit="1" customWidth="1"/>
    <col min="14859" max="14859" width="10.5703125" customWidth="1"/>
    <col min="15105" max="15105" width="36.5703125" customWidth="1"/>
    <col min="15106" max="15106" width="12.85546875" customWidth="1"/>
    <col min="15107" max="15107" width="14" customWidth="1"/>
    <col min="15108" max="15108" width="15.140625" customWidth="1"/>
    <col min="15109" max="15109" width="14" customWidth="1"/>
    <col min="15110" max="15110" width="15.140625" customWidth="1"/>
    <col min="15111" max="15111" width="11.85546875" bestFit="1" customWidth="1"/>
    <col min="15112" max="15112" width="13.140625" bestFit="1" customWidth="1"/>
    <col min="15113" max="15114" width="10.5703125" bestFit="1" customWidth="1"/>
    <col min="15115" max="15115" width="10.5703125" customWidth="1"/>
    <col min="15361" max="15361" width="36.5703125" customWidth="1"/>
    <col min="15362" max="15362" width="12.85546875" customWidth="1"/>
    <col min="15363" max="15363" width="14" customWidth="1"/>
    <col min="15364" max="15364" width="15.140625" customWidth="1"/>
    <col min="15365" max="15365" width="14" customWidth="1"/>
    <col min="15366" max="15366" width="15.140625" customWidth="1"/>
    <col min="15367" max="15367" width="11.85546875" bestFit="1" customWidth="1"/>
    <col min="15368" max="15368" width="13.140625" bestFit="1" customWidth="1"/>
    <col min="15369" max="15370" width="10.5703125" bestFit="1" customWidth="1"/>
    <col min="15371" max="15371" width="10.5703125" customWidth="1"/>
    <col min="15617" max="15617" width="36.5703125" customWidth="1"/>
    <col min="15618" max="15618" width="12.85546875" customWidth="1"/>
    <col min="15619" max="15619" width="14" customWidth="1"/>
    <col min="15620" max="15620" width="15.140625" customWidth="1"/>
    <col min="15621" max="15621" width="14" customWidth="1"/>
    <col min="15622" max="15622" width="15.140625" customWidth="1"/>
    <col min="15623" max="15623" width="11.85546875" bestFit="1" customWidth="1"/>
    <col min="15624" max="15624" width="13.140625" bestFit="1" customWidth="1"/>
    <col min="15625" max="15626" width="10.5703125" bestFit="1" customWidth="1"/>
    <col min="15627" max="15627" width="10.5703125" customWidth="1"/>
    <col min="15873" max="15873" width="36.5703125" customWidth="1"/>
    <col min="15874" max="15874" width="12.85546875" customWidth="1"/>
    <col min="15875" max="15875" width="14" customWidth="1"/>
    <col min="15876" max="15876" width="15.140625" customWidth="1"/>
    <col min="15877" max="15877" width="14" customWidth="1"/>
    <col min="15878" max="15878" width="15.140625" customWidth="1"/>
    <col min="15879" max="15879" width="11.85546875" bestFit="1" customWidth="1"/>
    <col min="15880" max="15880" width="13.140625" bestFit="1" customWidth="1"/>
    <col min="15881" max="15882" width="10.5703125" bestFit="1" customWidth="1"/>
    <col min="15883" max="15883" width="10.5703125" customWidth="1"/>
    <col min="16129" max="16129" width="36.5703125" customWidth="1"/>
    <col min="16130" max="16130" width="12.85546875" customWidth="1"/>
    <col min="16131" max="16131" width="14" customWidth="1"/>
    <col min="16132" max="16132" width="15.140625" customWidth="1"/>
    <col min="16133" max="16133" width="14" customWidth="1"/>
    <col min="16134" max="16134" width="15.140625" customWidth="1"/>
    <col min="16135" max="16135" width="11.85546875" bestFit="1" customWidth="1"/>
    <col min="16136" max="16136" width="13.140625" bestFit="1" customWidth="1"/>
    <col min="16137" max="16138" width="10.5703125" bestFit="1" customWidth="1"/>
    <col min="16139" max="16139" width="10.5703125" customWidth="1"/>
  </cols>
  <sheetData>
    <row r="2" spans="1:5" ht="21" x14ac:dyDescent="0.35">
      <c r="A2" s="120" t="s">
        <v>117</v>
      </c>
      <c r="B2" s="121"/>
    </row>
    <row r="3" spans="1:5" ht="21" x14ac:dyDescent="0.35">
      <c r="A3" s="120" t="s">
        <v>118</v>
      </c>
      <c r="B3" s="121"/>
    </row>
    <row r="5" spans="1:5" ht="16.5" thickBot="1" x14ac:dyDescent="0.3">
      <c r="A5" s="122" t="s">
        <v>119</v>
      </c>
      <c r="B5" s="122"/>
      <c r="C5" s="122"/>
      <c r="D5" s="122"/>
      <c r="E5" s="123"/>
    </row>
    <row r="6" spans="1:5" ht="16.5" thickBot="1" x14ac:dyDescent="0.3">
      <c r="A6" s="122" t="s">
        <v>120</v>
      </c>
      <c r="B6" s="122"/>
      <c r="C6" s="124">
        <v>2232730</v>
      </c>
      <c r="D6" s="122"/>
    </row>
    <row r="7" spans="1:5" ht="16.5" thickBot="1" x14ac:dyDescent="0.3">
      <c r="A7" s="122" t="s">
        <v>121</v>
      </c>
      <c r="B7" s="122"/>
      <c r="C7" s="124">
        <v>2228246</v>
      </c>
      <c r="D7" s="122"/>
    </row>
    <row r="8" spans="1:5" ht="15.75" x14ac:dyDescent="0.25">
      <c r="A8" s="122" t="s">
        <v>122</v>
      </c>
      <c r="B8" s="122"/>
      <c r="C8" s="125">
        <f>C6-C7</f>
        <v>4484</v>
      </c>
      <c r="D8" s="122"/>
    </row>
    <row r="9" spans="1:5" ht="15.75" x14ac:dyDescent="0.25">
      <c r="A9" s="122"/>
      <c r="B9" s="122"/>
      <c r="C9" s="126"/>
      <c r="D9" s="122"/>
    </row>
    <row r="10" spans="1:5" ht="15.75" x14ac:dyDescent="0.25">
      <c r="A10" s="122" t="s">
        <v>123</v>
      </c>
      <c r="B10" s="122"/>
      <c r="C10" s="126"/>
      <c r="D10" s="122"/>
    </row>
    <row r="11" spans="1:5" ht="15.75" x14ac:dyDescent="0.25">
      <c r="A11" s="122"/>
      <c r="B11" s="122"/>
      <c r="C11" s="126"/>
      <c r="D11" s="122"/>
    </row>
    <row r="12" spans="1:5" ht="16.5" thickBot="1" x14ac:dyDescent="0.3">
      <c r="A12" s="122" t="s">
        <v>124</v>
      </c>
      <c r="B12" s="122"/>
      <c r="C12" s="127"/>
      <c r="D12" s="122"/>
    </row>
    <row r="13" spans="1:5" ht="15.75" x14ac:dyDescent="0.25">
      <c r="A13" s="122" t="s">
        <v>125</v>
      </c>
      <c r="B13" s="122"/>
      <c r="C13" s="128">
        <v>2232730</v>
      </c>
      <c r="D13" s="122"/>
    </row>
    <row r="14" spans="1:5" ht="16.5" thickBot="1" x14ac:dyDescent="0.3">
      <c r="A14" s="122" t="s">
        <v>126</v>
      </c>
      <c r="B14" s="122"/>
      <c r="C14" s="129">
        <v>2228246</v>
      </c>
      <c r="D14" s="122"/>
    </row>
    <row r="15" spans="1:5" ht="15.75" x14ac:dyDescent="0.25">
      <c r="A15" s="122" t="s">
        <v>127</v>
      </c>
      <c r="B15" s="122"/>
      <c r="C15" s="125">
        <f>C13-C14</f>
        <v>4484</v>
      </c>
      <c r="D15" s="122"/>
    </row>
    <row r="16" spans="1:5" ht="15.75" x14ac:dyDescent="0.25">
      <c r="A16" s="122"/>
      <c r="B16" s="122"/>
      <c r="C16" s="122"/>
      <c r="D16" s="122"/>
    </row>
    <row r="17" spans="1:6" ht="16.5" thickBot="1" x14ac:dyDescent="0.3">
      <c r="A17" s="122" t="s">
        <v>128</v>
      </c>
      <c r="B17" s="122"/>
      <c r="C17" s="130"/>
      <c r="D17" s="122"/>
    </row>
    <row r="18" spans="1:6" ht="15.75" x14ac:dyDescent="0.25">
      <c r="A18" s="122" t="s">
        <v>129</v>
      </c>
      <c r="B18" s="122"/>
      <c r="C18" s="131">
        <v>0</v>
      </c>
      <c r="D18" s="122"/>
    </row>
    <row r="19" spans="1:6" ht="16.5" thickBot="1" x14ac:dyDescent="0.3">
      <c r="A19" s="122" t="s">
        <v>130</v>
      </c>
      <c r="B19" s="122"/>
      <c r="C19" s="129">
        <v>0</v>
      </c>
      <c r="D19" s="122"/>
    </row>
    <row r="20" spans="1:6" ht="15.75" x14ac:dyDescent="0.25">
      <c r="A20" s="122" t="s">
        <v>127</v>
      </c>
      <c r="B20" s="122"/>
      <c r="C20" s="132">
        <f>C18-C19</f>
        <v>0</v>
      </c>
      <c r="D20" s="122"/>
    </row>
    <row r="21" spans="1:6" ht="15.75" x14ac:dyDescent="0.25">
      <c r="A21" s="122"/>
      <c r="B21" s="122"/>
      <c r="C21" s="122"/>
      <c r="D21" s="122"/>
    </row>
    <row r="22" spans="1:6" ht="16.5" thickBot="1" x14ac:dyDescent="0.3">
      <c r="A22" s="122" t="s">
        <v>131</v>
      </c>
      <c r="B22" s="122"/>
      <c r="C22" s="130"/>
      <c r="D22" s="122"/>
    </row>
    <row r="23" spans="1:6" ht="16.5" thickBot="1" x14ac:dyDescent="0.3">
      <c r="A23" s="122" t="s">
        <v>132</v>
      </c>
      <c r="B23" s="122"/>
      <c r="C23" s="124">
        <v>0</v>
      </c>
      <c r="D23" s="130"/>
      <c r="E23" s="1"/>
    </row>
    <row r="27" spans="1:6" ht="18.75" x14ac:dyDescent="0.3">
      <c r="A27" s="121" t="s">
        <v>133</v>
      </c>
      <c r="B27" s="121"/>
      <c r="C27" s="121"/>
      <c r="D27" s="121"/>
      <c r="E27" s="121"/>
      <c r="F27" s="133"/>
    </row>
    <row r="28" spans="1:6" ht="18.75" x14ac:dyDescent="0.3">
      <c r="A28" s="121"/>
      <c r="B28" s="121"/>
      <c r="C28" s="121"/>
      <c r="D28" s="121"/>
      <c r="E28" s="121"/>
      <c r="F28" s="133"/>
    </row>
    <row r="29" spans="1:6" ht="18.75" x14ac:dyDescent="0.3">
      <c r="A29" s="139"/>
      <c r="B29" s="140"/>
      <c r="C29" s="15">
        <v>2025</v>
      </c>
      <c r="D29" s="15">
        <v>2026</v>
      </c>
      <c r="E29" s="119"/>
    </row>
    <row r="30" spans="1:6" ht="18.75" x14ac:dyDescent="0.3">
      <c r="A30" s="15" t="s">
        <v>134</v>
      </c>
      <c r="B30" s="15"/>
      <c r="C30" s="134">
        <v>2290190</v>
      </c>
      <c r="D30" s="135">
        <v>2334190</v>
      </c>
    </row>
    <row r="31" spans="1:6" ht="18.75" x14ac:dyDescent="0.3">
      <c r="A31" s="15" t="s">
        <v>135</v>
      </c>
      <c r="B31" s="15"/>
      <c r="C31" s="134">
        <v>2286610</v>
      </c>
      <c r="D31" s="135">
        <v>2333995</v>
      </c>
    </row>
    <row r="32" spans="1:6" ht="18.75" x14ac:dyDescent="0.3">
      <c r="A32" s="136" t="s">
        <v>127</v>
      </c>
      <c r="B32" s="25"/>
      <c r="C32" s="137">
        <f>C30-C31</f>
        <v>3580</v>
      </c>
      <c r="D32" s="137">
        <f>D30-D31</f>
        <v>195</v>
      </c>
    </row>
    <row r="33" spans="1:13" ht="18.75" x14ac:dyDescent="0.3">
      <c r="A33" s="138"/>
    </row>
    <row r="34" spans="1:13" x14ac:dyDescent="0.25">
      <c r="A34" s="1"/>
      <c r="B34" s="1"/>
    </row>
    <row r="35" spans="1:13" x14ac:dyDescent="0.25">
      <c r="A35" s="1"/>
    </row>
    <row r="36" spans="1:13" x14ac:dyDescent="0.25">
      <c r="A36" s="2"/>
      <c r="B36" s="3" t="s">
        <v>0</v>
      </c>
      <c r="C36" s="3" t="s">
        <v>0</v>
      </c>
      <c r="D36" s="3" t="s">
        <v>1</v>
      </c>
      <c r="E36" s="3" t="s">
        <v>2</v>
      </c>
      <c r="F36" s="3" t="s">
        <v>3</v>
      </c>
      <c r="G36" s="3" t="s">
        <v>4</v>
      </c>
      <c r="H36" s="3" t="s">
        <v>4</v>
      </c>
    </row>
    <row r="37" spans="1:13" x14ac:dyDescent="0.25">
      <c r="A37" s="4"/>
      <c r="B37" s="5">
        <v>2021</v>
      </c>
      <c r="C37" s="5">
        <v>2022</v>
      </c>
      <c r="D37" s="5" t="s">
        <v>5</v>
      </c>
      <c r="E37" s="5" t="s">
        <v>6</v>
      </c>
      <c r="F37" s="5" t="s">
        <v>7</v>
      </c>
      <c r="G37" s="5" t="s">
        <v>8</v>
      </c>
      <c r="H37" s="5" t="s">
        <v>9</v>
      </c>
    </row>
    <row r="38" spans="1:13" ht="18.75" x14ac:dyDescent="0.3">
      <c r="A38" s="6" t="s">
        <v>10</v>
      </c>
      <c r="B38" s="7">
        <f>B39+B40+B41</f>
        <v>1863287.87</v>
      </c>
      <c r="C38" s="8">
        <v>2066341.24</v>
      </c>
      <c r="D38" s="8">
        <f>D39+D40+D41</f>
        <v>2221020</v>
      </c>
      <c r="E38" s="9">
        <f>E39+E40+E41</f>
        <v>2212718</v>
      </c>
      <c r="F38" s="8">
        <f>F39+F40+F41</f>
        <v>2232730</v>
      </c>
      <c r="G38" s="8">
        <v>2290190</v>
      </c>
      <c r="H38" s="8">
        <v>2289730</v>
      </c>
    </row>
    <row r="39" spans="1:13" x14ac:dyDescent="0.25">
      <c r="A39" s="4" t="s">
        <v>11</v>
      </c>
      <c r="B39" s="10">
        <v>854926.31</v>
      </c>
      <c r="C39" s="11">
        <v>964584.57</v>
      </c>
      <c r="D39" s="11">
        <v>1186230</v>
      </c>
      <c r="E39" s="12">
        <v>1186230</v>
      </c>
      <c r="F39" s="11">
        <v>1136330</v>
      </c>
      <c r="G39" s="11">
        <v>1153330</v>
      </c>
      <c r="H39" s="11">
        <v>1163830</v>
      </c>
    </row>
    <row r="40" spans="1:13" x14ac:dyDescent="0.25">
      <c r="A40" s="4" t="s">
        <v>12</v>
      </c>
      <c r="B40" s="13">
        <v>99379.520000000004</v>
      </c>
      <c r="C40" s="12">
        <v>142844.37</v>
      </c>
      <c r="D40" s="12">
        <v>140820</v>
      </c>
      <c r="E40" s="12">
        <v>42920</v>
      </c>
      <c r="F40" s="12">
        <v>92960</v>
      </c>
      <c r="G40" s="12">
        <v>106460</v>
      </c>
      <c r="H40" s="12">
        <v>109960</v>
      </c>
      <c r="I40" s="14"/>
      <c r="J40" s="14"/>
      <c r="K40" s="14"/>
      <c r="L40" s="14"/>
      <c r="M40" s="14"/>
    </row>
    <row r="41" spans="1:13" x14ac:dyDescent="0.25">
      <c r="A41" s="4" t="s">
        <v>13</v>
      </c>
      <c r="B41" s="13">
        <v>908982.04</v>
      </c>
      <c r="C41" s="12">
        <v>958912.3</v>
      </c>
      <c r="D41" s="12">
        <v>893970</v>
      </c>
      <c r="E41" s="12">
        <v>983568</v>
      </c>
      <c r="F41" s="12">
        <v>1003440</v>
      </c>
      <c r="G41" s="12">
        <v>1030400</v>
      </c>
      <c r="H41" s="12">
        <v>1060400</v>
      </c>
      <c r="I41" s="14"/>
      <c r="J41" s="14"/>
      <c r="K41" s="14"/>
      <c r="L41" s="14"/>
      <c r="M41" s="14"/>
    </row>
    <row r="42" spans="1:13" ht="18.75" x14ac:dyDescent="0.3">
      <c r="A42" s="15" t="s">
        <v>14</v>
      </c>
      <c r="B42" s="16">
        <v>203106</v>
      </c>
      <c r="C42" s="17">
        <v>5810</v>
      </c>
      <c r="D42" s="17">
        <v>0</v>
      </c>
      <c r="E42" s="18">
        <v>0</v>
      </c>
      <c r="F42" s="17">
        <v>0</v>
      </c>
      <c r="G42" s="17">
        <v>0</v>
      </c>
      <c r="H42" s="17">
        <v>0</v>
      </c>
    </row>
    <row r="43" spans="1:13" x14ac:dyDescent="0.25">
      <c r="A43" s="19" t="s">
        <v>15</v>
      </c>
      <c r="B43" s="10">
        <v>2872</v>
      </c>
      <c r="C43" s="11">
        <v>1715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</row>
    <row r="44" spans="1:13" x14ac:dyDescent="0.25">
      <c r="A44" s="4" t="s">
        <v>13</v>
      </c>
      <c r="B44" s="10">
        <v>203106</v>
      </c>
      <c r="C44" s="11">
        <v>4095</v>
      </c>
      <c r="D44" s="11">
        <v>0</v>
      </c>
      <c r="E44" s="12">
        <v>30687</v>
      </c>
      <c r="F44" s="11">
        <v>0</v>
      </c>
      <c r="G44" s="11">
        <v>0</v>
      </c>
      <c r="H44" s="11">
        <v>0</v>
      </c>
    </row>
    <row r="45" spans="1:13" ht="18.75" x14ac:dyDescent="0.3">
      <c r="A45" s="15" t="s">
        <v>16</v>
      </c>
      <c r="B45" s="16">
        <v>175598.84</v>
      </c>
      <c r="C45" s="17">
        <v>141811.41</v>
      </c>
      <c r="D45" s="17">
        <v>101000</v>
      </c>
      <c r="E45" s="18">
        <v>211205</v>
      </c>
      <c r="F45" s="17">
        <v>0</v>
      </c>
      <c r="G45" s="17">
        <v>0</v>
      </c>
      <c r="H45" s="17">
        <v>0</v>
      </c>
    </row>
    <row r="46" spans="1:13" s="24" customFormat="1" ht="34.5" customHeight="1" x14ac:dyDescent="0.25">
      <c r="A46" s="20" t="s">
        <v>17</v>
      </c>
      <c r="B46" s="21">
        <v>175598.84</v>
      </c>
      <c r="C46" s="22">
        <v>141811.41</v>
      </c>
      <c r="D46" s="22">
        <v>101000</v>
      </c>
      <c r="E46" s="23">
        <v>211205</v>
      </c>
      <c r="F46" s="22">
        <v>0</v>
      </c>
      <c r="G46" s="20">
        <v>0</v>
      </c>
      <c r="H46" s="20">
        <v>0</v>
      </c>
    </row>
    <row r="47" spans="1:13" x14ac:dyDescent="0.25">
      <c r="A47" s="25" t="s">
        <v>18</v>
      </c>
      <c r="B47" s="26">
        <v>0</v>
      </c>
      <c r="C47" s="27">
        <v>0</v>
      </c>
      <c r="D47" s="27">
        <v>0</v>
      </c>
      <c r="E47" s="28">
        <v>0</v>
      </c>
      <c r="F47" s="27">
        <v>0</v>
      </c>
      <c r="G47" s="29">
        <v>0</v>
      </c>
      <c r="H47" s="29">
        <v>0</v>
      </c>
    </row>
    <row r="48" spans="1:13" ht="15.75" x14ac:dyDescent="0.25">
      <c r="A48" s="30" t="s">
        <v>19</v>
      </c>
      <c r="B48" s="31">
        <f>B38+B42+B45</f>
        <v>2241992.71</v>
      </c>
      <c r="C48" s="32">
        <v>2213962.65</v>
      </c>
      <c r="D48" s="32">
        <f>D45+D38</f>
        <v>2322020</v>
      </c>
      <c r="E48" s="33">
        <v>2454610</v>
      </c>
      <c r="F48" s="32">
        <v>2232730</v>
      </c>
      <c r="G48" s="32">
        <f>SUM(G39:G47)</f>
        <v>2290190</v>
      </c>
      <c r="H48" s="32">
        <f>SUM(H39:H47)</f>
        <v>2334190</v>
      </c>
    </row>
    <row r="49" spans="1:8" x14ac:dyDescent="0.25">
      <c r="A49" s="34"/>
      <c r="B49" s="35"/>
      <c r="C49" s="36"/>
      <c r="D49" s="36"/>
      <c r="E49" s="36"/>
      <c r="F49" s="36"/>
    </row>
    <row r="50" spans="1:8" ht="18.75" x14ac:dyDescent="0.3">
      <c r="A50" s="37" t="s">
        <v>20</v>
      </c>
      <c r="B50" s="3" t="s">
        <v>0</v>
      </c>
      <c r="C50" s="3" t="s">
        <v>1</v>
      </c>
      <c r="D50" s="3" t="s">
        <v>1</v>
      </c>
      <c r="E50" s="3" t="s">
        <v>2</v>
      </c>
      <c r="F50" s="3" t="s">
        <v>3</v>
      </c>
      <c r="G50" s="3" t="s">
        <v>4</v>
      </c>
      <c r="H50" s="3" t="s">
        <v>4</v>
      </c>
    </row>
    <row r="51" spans="1:8" x14ac:dyDescent="0.25">
      <c r="A51" s="38" t="s">
        <v>21</v>
      </c>
      <c r="B51" s="5">
        <v>2021</v>
      </c>
      <c r="C51" s="5" t="s">
        <v>22</v>
      </c>
      <c r="D51" s="5" t="s">
        <v>5</v>
      </c>
      <c r="E51" s="5" t="s">
        <v>6</v>
      </c>
      <c r="F51" s="5" t="s">
        <v>7</v>
      </c>
      <c r="G51" s="5" t="s">
        <v>8</v>
      </c>
      <c r="H51" s="5" t="s">
        <v>9</v>
      </c>
    </row>
    <row r="52" spans="1:8" x14ac:dyDescent="0.25">
      <c r="A52" s="39" t="s">
        <v>23</v>
      </c>
      <c r="B52" s="35"/>
      <c r="C52" s="25"/>
      <c r="D52" s="25"/>
      <c r="E52" s="25"/>
      <c r="F52" s="25"/>
      <c r="G52" s="25"/>
      <c r="H52" s="25"/>
    </row>
    <row r="53" spans="1:8" x14ac:dyDescent="0.25">
      <c r="A53" s="40" t="s">
        <v>24</v>
      </c>
      <c r="B53" s="35">
        <v>145435.39000000001</v>
      </c>
      <c r="C53" s="41">
        <v>169727.41</v>
      </c>
      <c r="D53" s="41">
        <v>230640</v>
      </c>
      <c r="E53" s="41">
        <v>230640</v>
      </c>
      <c r="F53" s="41">
        <v>230740</v>
      </c>
      <c r="G53" s="41">
        <v>230740</v>
      </c>
      <c r="H53" s="41">
        <v>230740</v>
      </c>
    </row>
    <row r="54" spans="1:8" x14ac:dyDescent="0.25">
      <c r="A54" s="42" t="s">
        <v>25</v>
      </c>
      <c r="B54" s="35">
        <v>55534.93</v>
      </c>
      <c r="C54" s="41">
        <v>68814.37</v>
      </c>
      <c r="D54" s="41">
        <v>83253</v>
      </c>
      <c r="E54" s="41">
        <v>83253</v>
      </c>
      <c r="F54" s="41">
        <v>84743</v>
      </c>
      <c r="G54" s="41">
        <v>85643</v>
      </c>
      <c r="H54" s="41">
        <v>85643</v>
      </c>
    </row>
    <row r="55" spans="1:8" x14ac:dyDescent="0.25">
      <c r="A55" s="34" t="s">
        <v>26</v>
      </c>
      <c r="B55" s="35">
        <v>97626.25</v>
      </c>
      <c r="C55" s="41">
        <v>81668.36</v>
      </c>
      <c r="D55" s="41">
        <v>104262</v>
      </c>
      <c r="E55" s="41">
        <v>88398</v>
      </c>
      <c r="F55" s="41">
        <v>87052</v>
      </c>
      <c r="G55" s="41">
        <v>91302</v>
      </c>
      <c r="H55" s="41">
        <v>92502</v>
      </c>
    </row>
    <row r="56" spans="1:8" x14ac:dyDescent="0.25">
      <c r="A56" s="34" t="s">
        <v>27</v>
      </c>
      <c r="B56" s="35">
        <v>5926</v>
      </c>
      <c r="C56" s="41">
        <v>4922.9399999999996</v>
      </c>
      <c r="D56" s="41">
        <v>8010</v>
      </c>
      <c r="E56" s="41">
        <v>10010</v>
      </c>
      <c r="F56" s="41">
        <v>7650</v>
      </c>
      <c r="G56" s="41">
        <v>7850</v>
      </c>
      <c r="H56" s="41">
        <v>7850</v>
      </c>
    </row>
    <row r="57" spans="1:8" x14ac:dyDescent="0.25">
      <c r="A57" s="34"/>
      <c r="B57" s="43">
        <f>SUM(B53:B56)</f>
        <v>304522.57</v>
      </c>
      <c r="C57" s="44">
        <f>SUM(C53:C56)</f>
        <v>325133.08</v>
      </c>
      <c r="D57" s="44">
        <f>SUM(D53:D56)</f>
        <v>426165</v>
      </c>
      <c r="E57" s="44">
        <v>384605</v>
      </c>
      <c r="F57" s="44">
        <f>SUM(F53:F56)</f>
        <v>410185</v>
      </c>
      <c r="G57" s="44">
        <f>SUM(G53:G56)</f>
        <v>415535</v>
      </c>
      <c r="H57" s="44">
        <f>SUM(H53:H56)</f>
        <v>416735</v>
      </c>
    </row>
    <row r="58" spans="1:8" x14ac:dyDescent="0.25">
      <c r="A58" s="45"/>
      <c r="B58" s="46"/>
      <c r="C58" s="47"/>
      <c r="D58" s="48"/>
      <c r="E58" s="48"/>
      <c r="F58" s="48"/>
    </row>
    <row r="59" spans="1:8" x14ac:dyDescent="0.25">
      <c r="A59" s="45"/>
      <c r="B59" s="46"/>
      <c r="C59" s="48"/>
      <c r="D59" s="48"/>
      <c r="E59" s="48"/>
      <c r="F59" s="48"/>
    </row>
    <row r="60" spans="1:8" x14ac:dyDescent="0.25">
      <c r="A60" s="49"/>
      <c r="B60" s="46"/>
      <c r="C60" s="1"/>
      <c r="D60" s="1"/>
      <c r="E60" s="1"/>
      <c r="F60" s="1"/>
    </row>
    <row r="61" spans="1:8" x14ac:dyDescent="0.25">
      <c r="A61" s="49"/>
      <c r="B61" s="46"/>
      <c r="C61" s="1"/>
      <c r="D61" s="1"/>
      <c r="E61" s="1"/>
      <c r="F61" s="1"/>
    </row>
    <row r="62" spans="1:8" x14ac:dyDescent="0.25">
      <c r="A62" s="38"/>
      <c r="B62" s="3" t="s">
        <v>0</v>
      </c>
      <c r="C62" s="3" t="s">
        <v>1</v>
      </c>
      <c r="D62" s="3" t="s">
        <v>1</v>
      </c>
      <c r="E62" s="3" t="s">
        <v>2</v>
      </c>
      <c r="F62" s="3" t="s">
        <v>3</v>
      </c>
      <c r="G62" s="3" t="s">
        <v>4</v>
      </c>
      <c r="H62" s="3" t="s">
        <v>4</v>
      </c>
    </row>
    <row r="63" spans="1:8" x14ac:dyDescent="0.25">
      <c r="A63" s="38" t="s">
        <v>28</v>
      </c>
      <c r="B63" s="5">
        <v>2021</v>
      </c>
      <c r="C63" s="5" t="s">
        <v>22</v>
      </c>
      <c r="D63" s="5" t="s">
        <v>5</v>
      </c>
      <c r="E63" s="5" t="s">
        <v>6</v>
      </c>
      <c r="F63" s="5" t="s">
        <v>7</v>
      </c>
      <c r="G63" s="5" t="s">
        <v>8</v>
      </c>
      <c r="H63" s="5" t="s">
        <v>9</v>
      </c>
    </row>
    <row r="64" spans="1:8" x14ac:dyDescent="0.25">
      <c r="A64" s="38" t="s">
        <v>29</v>
      </c>
      <c r="B64" s="50"/>
      <c r="C64" s="51"/>
      <c r="D64" s="52"/>
      <c r="E64" s="51"/>
      <c r="F64" s="52"/>
      <c r="G64" s="25"/>
      <c r="H64" s="25"/>
    </row>
    <row r="65" spans="1:8" x14ac:dyDescent="0.25">
      <c r="A65" s="34" t="s">
        <v>26</v>
      </c>
      <c r="B65" s="35">
        <v>467.46</v>
      </c>
      <c r="C65" s="41">
        <v>550.1</v>
      </c>
      <c r="D65" s="41">
        <v>500</v>
      </c>
      <c r="E65" s="41">
        <v>500</v>
      </c>
      <c r="F65" s="41">
        <v>600</v>
      </c>
      <c r="G65" s="27">
        <v>600</v>
      </c>
      <c r="H65" s="27">
        <v>600</v>
      </c>
    </row>
    <row r="66" spans="1:8" x14ac:dyDescent="0.25">
      <c r="A66" s="34"/>
      <c r="B66" s="43">
        <f t="shared" ref="B66:G66" si="0">SUM(B65)</f>
        <v>467.46</v>
      </c>
      <c r="C66" s="44">
        <f t="shared" si="0"/>
        <v>550.1</v>
      </c>
      <c r="D66" s="44">
        <f>SUM(D65)</f>
        <v>500</v>
      </c>
      <c r="E66" s="44">
        <f t="shared" si="0"/>
        <v>500</v>
      </c>
      <c r="F66" s="44">
        <f t="shared" si="0"/>
        <v>600</v>
      </c>
      <c r="G66" s="8">
        <f t="shared" si="0"/>
        <v>600</v>
      </c>
      <c r="H66" s="8">
        <f>SUM(H65)</f>
        <v>600</v>
      </c>
    </row>
    <row r="67" spans="1:8" x14ac:dyDescent="0.25">
      <c r="A67" s="34" t="s">
        <v>30</v>
      </c>
      <c r="B67" s="43"/>
      <c r="C67" s="44"/>
      <c r="D67" s="44"/>
      <c r="E67" s="44"/>
      <c r="F67" s="44"/>
      <c r="G67" s="25"/>
      <c r="H67" s="25"/>
    </row>
    <row r="68" spans="1:8" x14ac:dyDescent="0.25">
      <c r="A68" s="38" t="s">
        <v>31</v>
      </c>
      <c r="B68" s="43"/>
      <c r="C68" s="44"/>
      <c r="D68" s="44"/>
      <c r="E68" s="44"/>
      <c r="F68" s="44"/>
      <c r="G68" s="25"/>
      <c r="H68" s="25"/>
    </row>
    <row r="69" spans="1:8" x14ac:dyDescent="0.25">
      <c r="A69" s="40" t="s">
        <v>24</v>
      </c>
      <c r="B69" s="53">
        <v>1400</v>
      </c>
      <c r="C69" s="44">
        <v>0</v>
      </c>
      <c r="D69" s="44">
        <v>0</v>
      </c>
      <c r="E69" s="44">
        <v>0</v>
      </c>
      <c r="F69" s="44">
        <v>0</v>
      </c>
      <c r="G69" s="27">
        <v>0</v>
      </c>
      <c r="H69" s="27">
        <v>0</v>
      </c>
    </row>
    <row r="70" spans="1:8" x14ac:dyDescent="0.25">
      <c r="A70" s="54" t="s">
        <v>25</v>
      </c>
      <c r="B70" s="53">
        <v>1342.64</v>
      </c>
      <c r="C70" s="55">
        <v>0</v>
      </c>
      <c r="D70" s="55">
        <v>0</v>
      </c>
      <c r="E70" s="55">
        <v>0</v>
      </c>
      <c r="F70" s="55">
        <v>0</v>
      </c>
      <c r="G70" s="27">
        <v>0</v>
      </c>
      <c r="H70" s="27">
        <v>0</v>
      </c>
    </row>
    <row r="71" spans="1:8" x14ac:dyDescent="0.25">
      <c r="A71" s="54" t="s">
        <v>32</v>
      </c>
      <c r="B71" s="53">
        <v>2174.66</v>
      </c>
      <c r="C71" s="55">
        <f>SUM(C70)</f>
        <v>0</v>
      </c>
      <c r="D71" s="55">
        <f>SUM(D70)</f>
        <v>0</v>
      </c>
      <c r="E71" s="55">
        <v>0</v>
      </c>
      <c r="F71" s="55">
        <f>SUM(F70)</f>
        <v>0</v>
      </c>
      <c r="G71" s="27">
        <v>0</v>
      </c>
      <c r="H71" s="27">
        <v>0</v>
      </c>
    </row>
    <row r="72" spans="1:8" x14ac:dyDescent="0.25">
      <c r="A72" s="54"/>
      <c r="B72" s="43">
        <f>SUM(B69:B71)</f>
        <v>4917.3</v>
      </c>
      <c r="C72" s="44">
        <f>SUM(C71)</f>
        <v>0</v>
      </c>
      <c r="D72" s="44">
        <f>SUM(D71)</f>
        <v>0</v>
      </c>
      <c r="E72" s="44">
        <v>0</v>
      </c>
      <c r="F72" s="44">
        <f>SUM(C72:E72)</f>
        <v>0</v>
      </c>
      <c r="G72" s="8">
        <v>0</v>
      </c>
      <c r="H72" s="8">
        <v>0</v>
      </c>
    </row>
    <row r="73" spans="1:8" x14ac:dyDescent="0.25">
      <c r="A73" s="38" t="s">
        <v>33</v>
      </c>
      <c r="B73" s="35"/>
      <c r="C73" s="25"/>
      <c r="D73" s="25"/>
      <c r="E73" s="25"/>
      <c r="F73" s="25"/>
      <c r="G73" s="25"/>
      <c r="H73" s="25"/>
    </row>
    <row r="74" spans="1:8" x14ac:dyDescent="0.25">
      <c r="A74" s="38" t="s">
        <v>34</v>
      </c>
      <c r="B74" s="35"/>
      <c r="C74" s="25"/>
      <c r="D74" s="25"/>
      <c r="E74" s="25"/>
      <c r="F74" s="25"/>
      <c r="G74" s="25"/>
      <c r="H74" s="25"/>
    </row>
    <row r="75" spans="1:8" x14ac:dyDescent="0.25">
      <c r="A75" s="34" t="s">
        <v>24</v>
      </c>
      <c r="B75" s="35">
        <v>4112.24</v>
      </c>
      <c r="C75" s="41">
        <v>5041.4799999999996</v>
      </c>
      <c r="D75" s="41">
        <v>5740</v>
      </c>
      <c r="E75" s="41">
        <v>5740</v>
      </c>
      <c r="F75" s="41">
        <v>5510</v>
      </c>
      <c r="G75" s="27">
        <v>5510</v>
      </c>
      <c r="H75" s="27">
        <v>5510</v>
      </c>
    </row>
    <row r="76" spans="1:8" x14ac:dyDescent="0.25">
      <c r="A76" s="34" t="s">
        <v>25</v>
      </c>
      <c r="B76" s="35">
        <v>1699.67</v>
      </c>
      <c r="C76" s="41">
        <v>1774.68</v>
      </c>
      <c r="D76" s="41">
        <v>2055</v>
      </c>
      <c r="E76" s="41">
        <v>2055</v>
      </c>
      <c r="F76" s="41">
        <v>2055</v>
      </c>
      <c r="G76" s="27">
        <v>2055</v>
      </c>
      <c r="H76" s="27">
        <v>2055</v>
      </c>
    </row>
    <row r="77" spans="1:8" x14ac:dyDescent="0.25">
      <c r="A77" s="34" t="s">
        <v>26</v>
      </c>
      <c r="B77" s="35">
        <v>1694.94</v>
      </c>
      <c r="C77" s="41">
        <v>688.97</v>
      </c>
      <c r="D77" s="41">
        <v>405</v>
      </c>
      <c r="E77" s="41">
        <v>405</v>
      </c>
      <c r="F77" s="41">
        <v>435</v>
      </c>
      <c r="G77" s="27">
        <v>435</v>
      </c>
      <c r="H77" s="27">
        <v>435</v>
      </c>
    </row>
    <row r="78" spans="1:8" x14ac:dyDescent="0.25">
      <c r="A78" s="38"/>
      <c r="B78" s="43">
        <f t="shared" ref="B78:H78" si="1">SUM(B75:B77)</f>
        <v>7506.85</v>
      </c>
      <c r="C78" s="44">
        <f t="shared" si="1"/>
        <v>7505.13</v>
      </c>
      <c r="D78" s="44">
        <f t="shared" si="1"/>
        <v>8200</v>
      </c>
      <c r="E78" s="44">
        <f t="shared" si="1"/>
        <v>8200</v>
      </c>
      <c r="F78" s="44">
        <f t="shared" si="1"/>
        <v>8000</v>
      </c>
      <c r="G78" s="8">
        <f t="shared" si="1"/>
        <v>8000</v>
      </c>
      <c r="H78" s="8">
        <f t="shared" si="1"/>
        <v>8000</v>
      </c>
    </row>
    <row r="79" spans="1:8" x14ac:dyDescent="0.25">
      <c r="A79" s="38" t="s">
        <v>35</v>
      </c>
      <c r="B79" s="35"/>
      <c r="C79" s="25"/>
      <c r="D79" s="25"/>
      <c r="E79" s="25"/>
      <c r="F79" s="25"/>
      <c r="G79" s="27"/>
      <c r="H79" s="27"/>
    </row>
    <row r="80" spans="1:8" x14ac:dyDescent="0.25">
      <c r="A80" s="38" t="s">
        <v>36</v>
      </c>
      <c r="B80" s="35"/>
      <c r="C80" s="25"/>
      <c r="D80" s="25"/>
      <c r="E80" s="25"/>
      <c r="F80" s="25"/>
      <c r="G80" s="27"/>
      <c r="H80" s="27"/>
    </row>
    <row r="81" spans="1:8" x14ac:dyDescent="0.25">
      <c r="A81" s="56" t="s">
        <v>24</v>
      </c>
      <c r="B81" s="35">
        <v>0</v>
      </c>
      <c r="C81" s="27">
        <v>180</v>
      </c>
      <c r="D81" s="41">
        <v>0</v>
      </c>
      <c r="E81" s="27">
        <v>120</v>
      </c>
      <c r="F81" s="41">
        <v>0</v>
      </c>
      <c r="G81" s="27">
        <v>0</v>
      </c>
      <c r="H81" s="27">
        <v>0</v>
      </c>
    </row>
    <row r="82" spans="1:8" x14ac:dyDescent="0.25">
      <c r="A82" s="54" t="s">
        <v>25</v>
      </c>
      <c r="B82" s="35">
        <v>0</v>
      </c>
      <c r="C82" s="41">
        <v>79.75</v>
      </c>
      <c r="D82" s="41">
        <v>0</v>
      </c>
      <c r="E82" s="41">
        <v>64</v>
      </c>
      <c r="F82" s="41">
        <v>0</v>
      </c>
      <c r="G82" s="27">
        <v>0</v>
      </c>
      <c r="H82" s="27">
        <v>0</v>
      </c>
    </row>
    <row r="83" spans="1:8" x14ac:dyDescent="0.25">
      <c r="A83" s="34" t="s">
        <v>26</v>
      </c>
      <c r="B83" s="35">
        <v>0</v>
      </c>
      <c r="C83" s="41">
        <v>4017.72</v>
      </c>
      <c r="D83" s="41">
        <v>0</v>
      </c>
      <c r="E83" s="41">
        <v>3961</v>
      </c>
      <c r="F83" s="41">
        <v>0</v>
      </c>
      <c r="G83" s="27">
        <v>0</v>
      </c>
      <c r="H83" s="27">
        <v>0</v>
      </c>
    </row>
    <row r="84" spans="1:8" x14ac:dyDescent="0.25">
      <c r="A84" s="56"/>
      <c r="B84" s="43">
        <v>0</v>
      </c>
      <c r="C84" s="44">
        <f>SUM(C82:C83)</f>
        <v>4097.4699999999993</v>
      </c>
      <c r="D84" s="44">
        <v>0</v>
      </c>
      <c r="E84" s="44">
        <f>SUM(E81:E83)</f>
        <v>4145</v>
      </c>
      <c r="F84" s="44">
        <v>0</v>
      </c>
      <c r="G84" s="8">
        <v>0</v>
      </c>
      <c r="H84" s="8">
        <v>0</v>
      </c>
    </row>
    <row r="85" spans="1:8" x14ac:dyDescent="0.25">
      <c r="A85" s="57" t="s">
        <v>37</v>
      </c>
      <c r="B85" s="58"/>
      <c r="C85" s="59"/>
      <c r="D85" s="59"/>
      <c r="E85" s="59"/>
      <c r="F85" s="59"/>
      <c r="G85" s="29"/>
      <c r="H85" s="29"/>
    </row>
    <row r="86" spans="1:8" x14ac:dyDescent="0.25">
      <c r="A86" s="57" t="s">
        <v>38</v>
      </c>
      <c r="B86" s="58"/>
      <c r="C86" s="59"/>
      <c r="D86" s="59"/>
      <c r="E86" s="59"/>
      <c r="F86" s="59"/>
      <c r="G86" s="29"/>
      <c r="H86" s="29"/>
    </row>
    <row r="87" spans="1:8" x14ac:dyDescent="0.25">
      <c r="A87" s="59" t="s">
        <v>26</v>
      </c>
      <c r="B87" s="58">
        <v>8337.27</v>
      </c>
      <c r="C87" s="11">
        <v>11625.66</v>
      </c>
      <c r="D87" s="11">
        <v>14550</v>
      </c>
      <c r="E87" s="11">
        <v>18995</v>
      </c>
      <c r="F87" s="11">
        <v>16760</v>
      </c>
      <c r="G87" s="29">
        <v>13510</v>
      </c>
      <c r="H87" s="29">
        <v>13710</v>
      </c>
    </row>
    <row r="88" spans="1:8" x14ac:dyDescent="0.25">
      <c r="A88" s="59" t="s">
        <v>27</v>
      </c>
      <c r="B88" s="58">
        <v>11.65</v>
      </c>
      <c r="C88" s="11">
        <v>215</v>
      </c>
      <c r="D88" s="11">
        <v>220</v>
      </c>
      <c r="E88" s="11">
        <v>220</v>
      </c>
      <c r="F88" s="11">
        <v>220</v>
      </c>
      <c r="G88" s="29">
        <v>220</v>
      </c>
      <c r="H88" s="29">
        <v>220</v>
      </c>
    </row>
    <row r="89" spans="1:8" x14ac:dyDescent="0.25">
      <c r="A89" s="60"/>
      <c r="B89" s="61">
        <f>SUM(B87:B88)</f>
        <v>8348.92</v>
      </c>
      <c r="C89" s="17">
        <f>SUM(C87:C88)</f>
        <v>11840.66</v>
      </c>
      <c r="D89" s="17">
        <v>14770</v>
      </c>
      <c r="E89" s="17">
        <f>SUM(E87:E88)</f>
        <v>19215</v>
      </c>
      <c r="F89" s="17">
        <f>SUM(F87:F88)</f>
        <v>16980</v>
      </c>
      <c r="G89" s="62">
        <f>SUM(G87:G88)</f>
        <v>13730</v>
      </c>
      <c r="H89" s="62">
        <f>SUM(H87:H88)</f>
        <v>13930</v>
      </c>
    </row>
    <row r="90" spans="1:8" x14ac:dyDescent="0.25">
      <c r="A90" s="38" t="s">
        <v>39</v>
      </c>
      <c r="B90" s="43"/>
      <c r="C90" s="44"/>
      <c r="D90" s="44"/>
      <c r="E90" s="44"/>
      <c r="F90" s="44"/>
      <c r="G90" s="27"/>
      <c r="H90" s="27"/>
    </row>
    <row r="91" spans="1:8" x14ac:dyDescent="0.25">
      <c r="A91" s="56" t="s">
        <v>26</v>
      </c>
      <c r="B91" s="53">
        <v>0</v>
      </c>
      <c r="C91" s="55">
        <v>285.60000000000002</v>
      </c>
      <c r="D91" s="55">
        <v>500</v>
      </c>
      <c r="E91" s="55">
        <v>500</v>
      </c>
      <c r="F91" s="55">
        <v>1600</v>
      </c>
      <c r="G91" s="27">
        <v>1600</v>
      </c>
      <c r="H91" s="27">
        <v>1600</v>
      </c>
    </row>
    <row r="92" spans="1:8" x14ac:dyDescent="0.25">
      <c r="A92" s="56"/>
      <c r="B92" s="43">
        <f t="shared" ref="B92:H92" si="2">SUM(B91)</f>
        <v>0</v>
      </c>
      <c r="C92" s="44">
        <f t="shared" si="2"/>
        <v>285.60000000000002</v>
      </c>
      <c r="D92" s="44">
        <f t="shared" si="2"/>
        <v>500</v>
      </c>
      <c r="E92" s="44">
        <f t="shared" si="2"/>
        <v>500</v>
      </c>
      <c r="F92" s="44">
        <f t="shared" si="2"/>
        <v>1600</v>
      </c>
      <c r="G92" s="8">
        <f t="shared" si="2"/>
        <v>1600</v>
      </c>
      <c r="H92" s="8">
        <f t="shared" si="2"/>
        <v>1600</v>
      </c>
    </row>
    <row r="93" spans="1:8" x14ac:dyDescent="0.25">
      <c r="A93" s="56"/>
      <c r="B93" s="43"/>
      <c r="C93" s="44"/>
      <c r="D93" s="44"/>
      <c r="E93" s="44"/>
      <c r="F93" s="44"/>
      <c r="G93" s="27"/>
      <c r="H93" s="27"/>
    </row>
    <row r="94" spans="1:8" x14ac:dyDescent="0.25">
      <c r="A94" s="56"/>
      <c r="B94" s="43"/>
      <c r="C94" s="44"/>
      <c r="D94" s="44"/>
      <c r="E94" s="44"/>
      <c r="F94" s="44"/>
      <c r="G94" s="25"/>
      <c r="H94" s="25"/>
    </row>
    <row r="95" spans="1:8" x14ac:dyDescent="0.25">
      <c r="A95" s="56"/>
      <c r="B95" s="3" t="s">
        <v>0</v>
      </c>
      <c r="C95" s="3" t="s">
        <v>1</v>
      </c>
      <c r="D95" s="3" t="s">
        <v>1</v>
      </c>
      <c r="E95" s="3" t="s">
        <v>2</v>
      </c>
      <c r="F95" s="3" t="s">
        <v>3</v>
      </c>
      <c r="G95" s="3" t="s">
        <v>4</v>
      </c>
      <c r="H95" s="3" t="s">
        <v>4</v>
      </c>
    </row>
    <row r="96" spans="1:8" x14ac:dyDescent="0.25">
      <c r="A96" s="38" t="s">
        <v>40</v>
      </c>
      <c r="B96" s="5">
        <v>2021</v>
      </c>
      <c r="C96" s="5" t="s">
        <v>22</v>
      </c>
      <c r="D96" s="5" t="s">
        <v>5</v>
      </c>
      <c r="E96" s="5" t="s">
        <v>6</v>
      </c>
      <c r="F96" s="5" t="s">
        <v>7</v>
      </c>
      <c r="G96" s="5" t="s">
        <v>8</v>
      </c>
      <c r="H96" s="5" t="s">
        <v>9</v>
      </c>
    </row>
    <row r="97" spans="1:8" x14ac:dyDescent="0.25">
      <c r="A97" s="38" t="s">
        <v>41</v>
      </c>
      <c r="B97" s="35"/>
      <c r="C97" s="25"/>
      <c r="D97" s="25"/>
      <c r="E97" s="25"/>
      <c r="F97" s="25"/>
      <c r="G97" s="27"/>
      <c r="H97" s="27"/>
    </row>
    <row r="98" spans="1:8" x14ac:dyDescent="0.25">
      <c r="A98" s="38" t="s">
        <v>42</v>
      </c>
      <c r="B98" s="35"/>
      <c r="C98" s="25"/>
      <c r="D98" s="25"/>
      <c r="E98" s="25"/>
      <c r="F98" s="25"/>
      <c r="G98" s="27"/>
      <c r="H98" s="27"/>
    </row>
    <row r="99" spans="1:8" x14ac:dyDescent="0.25">
      <c r="A99" s="54" t="s">
        <v>26</v>
      </c>
      <c r="B99" s="35">
        <v>4854.9799999999996</v>
      </c>
      <c r="C99" s="41">
        <v>300</v>
      </c>
      <c r="D99" s="41">
        <v>1100</v>
      </c>
      <c r="E99" s="41">
        <v>1100</v>
      </c>
      <c r="F99" s="41">
        <v>1900</v>
      </c>
      <c r="G99" s="27">
        <v>1900</v>
      </c>
      <c r="H99" s="27">
        <v>1900</v>
      </c>
    </row>
    <row r="100" spans="1:8" x14ac:dyDescent="0.25">
      <c r="A100" s="34"/>
      <c r="B100" s="43">
        <f t="shared" ref="B100:H100" si="3">SUM(B99)</f>
        <v>4854.9799999999996</v>
      </c>
      <c r="C100" s="44">
        <f t="shared" si="3"/>
        <v>300</v>
      </c>
      <c r="D100" s="44">
        <f t="shared" si="3"/>
        <v>1100</v>
      </c>
      <c r="E100" s="44">
        <f t="shared" si="3"/>
        <v>1100</v>
      </c>
      <c r="F100" s="44">
        <f t="shared" si="3"/>
        <v>1900</v>
      </c>
      <c r="G100" s="8">
        <f t="shared" si="3"/>
        <v>1900</v>
      </c>
      <c r="H100" s="8">
        <f t="shared" si="3"/>
        <v>1900</v>
      </c>
    </row>
    <row r="101" spans="1:8" x14ac:dyDescent="0.25">
      <c r="A101" s="38" t="s">
        <v>43</v>
      </c>
      <c r="B101" s="25"/>
      <c r="C101" s="25"/>
      <c r="D101" s="25"/>
      <c r="E101" s="25"/>
      <c r="F101" s="25"/>
      <c r="G101" s="27"/>
      <c r="H101" s="27"/>
    </row>
    <row r="102" spans="1:8" x14ac:dyDescent="0.25">
      <c r="A102" s="38" t="s">
        <v>44</v>
      </c>
      <c r="B102" s="63"/>
      <c r="C102" s="63"/>
      <c r="D102" s="63"/>
      <c r="E102" s="63"/>
      <c r="F102" s="63"/>
      <c r="G102" s="27"/>
      <c r="H102" s="27"/>
    </row>
    <row r="103" spans="1:8" x14ac:dyDescent="0.25">
      <c r="A103" s="34" t="s">
        <v>26</v>
      </c>
      <c r="B103" s="35">
        <v>2318.6</v>
      </c>
      <c r="C103" s="41">
        <v>5364.81</v>
      </c>
      <c r="D103" s="41">
        <v>17400</v>
      </c>
      <c r="E103" s="41">
        <v>28000</v>
      </c>
      <c r="F103" s="41">
        <v>12600</v>
      </c>
      <c r="G103" s="27">
        <v>10100</v>
      </c>
      <c r="H103" s="27">
        <v>10100</v>
      </c>
    </row>
    <row r="104" spans="1:8" x14ac:dyDescent="0.25">
      <c r="A104" s="38"/>
      <c r="B104" s="43">
        <f t="shared" ref="B104:H104" si="4">SUM(B103)</f>
        <v>2318.6</v>
      </c>
      <c r="C104" s="64">
        <f t="shared" si="4"/>
        <v>5364.81</v>
      </c>
      <c r="D104" s="44">
        <f t="shared" si="4"/>
        <v>17400</v>
      </c>
      <c r="E104" s="44">
        <f t="shared" si="4"/>
        <v>28000</v>
      </c>
      <c r="F104" s="44">
        <f t="shared" si="4"/>
        <v>12600</v>
      </c>
      <c r="G104" s="8">
        <f t="shared" si="4"/>
        <v>10100</v>
      </c>
      <c r="H104" s="8">
        <f t="shared" si="4"/>
        <v>10100</v>
      </c>
    </row>
    <row r="105" spans="1:8" x14ac:dyDescent="0.25">
      <c r="A105" s="38" t="s">
        <v>45</v>
      </c>
      <c r="B105" s="35"/>
      <c r="C105" s="25"/>
      <c r="D105" s="25"/>
      <c r="E105" s="25"/>
      <c r="F105" s="25"/>
      <c r="G105" s="27"/>
      <c r="H105" s="27"/>
    </row>
    <row r="106" spans="1:8" x14ac:dyDescent="0.25">
      <c r="A106" s="38" t="s">
        <v>46</v>
      </c>
      <c r="B106" s="35"/>
      <c r="C106" s="25"/>
      <c r="D106" s="25"/>
      <c r="E106" s="25"/>
      <c r="F106" s="25"/>
      <c r="G106" s="27"/>
      <c r="H106" s="27"/>
    </row>
    <row r="107" spans="1:8" x14ac:dyDescent="0.25">
      <c r="A107" s="34" t="s">
        <v>26</v>
      </c>
      <c r="B107" s="35">
        <v>65873.97</v>
      </c>
      <c r="C107" s="41">
        <v>71918.850000000006</v>
      </c>
      <c r="D107" s="41">
        <v>73550</v>
      </c>
      <c r="E107" s="41">
        <v>83550</v>
      </c>
      <c r="F107" s="41">
        <v>80700</v>
      </c>
      <c r="G107" s="27">
        <v>79700</v>
      </c>
      <c r="H107" s="27">
        <v>82700</v>
      </c>
    </row>
    <row r="108" spans="1:8" x14ac:dyDescent="0.25">
      <c r="A108" s="38"/>
      <c r="B108" s="43">
        <f t="shared" ref="B108:H108" si="5">SUM(B107)</f>
        <v>65873.97</v>
      </c>
      <c r="C108" s="44">
        <f t="shared" si="5"/>
        <v>71918.850000000006</v>
      </c>
      <c r="D108" s="44">
        <f t="shared" si="5"/>
        <v>73550</v>
      </c>
      <c r="E108" s="44">
        <f t="shared" si="5"/>
        <v>83550</v>
      </c>
      <c r="F108" s="44">
        <f t="shared" si="5"/>
        <v>80700</v>
      </c>
      <c r="G108" s="8">
        <f t="shared" si="5"/>
        <v>79700</v>
      </c>
      <c r="H108" s="8">
        <f t="shared" si="5"/>
        <v>82700</v>
      </c>
    </row>
    <row r="109" spans="1:8" x14ac:dyDescent="0.25">
      <c r="A109" s="38" t="s">
        <v>47</v>
      </c>
      <c r="B109" s="35"/>
      <c r="C109" s="25"/>
      <c r="D109" s="25"/>
      <c r="E109" s="25"/>
      <c r="F109" s="25"/>
      <c r="G109" s="27"/>
      <c r="H109" s="27"/>
    </row>
    <row r="110" spans="1:8" x14ac:dyDescent="0.25">
      <c r="A110" s="38" t="s">
        <v>48</v>
      </c>
      <c r="B110" s="35"/>
      <c r="C110" s="25"/>
      <c r="D110" s="25"/>
      <c r="E110" s="25"/>
      <c r="F110" s="25"/>
      <c r="G110" s="27"/>
      <c r="H110" s="27"/>
    </row>
    <row r="111" spans="1:8" x14ac:dyDescent="0.25">
      <c r="A111" s="34" t="s">
        <v>26</v>
      </c>
      <c r="B111" s="35">
        <v>0</v>
      </c>
      <c r="C111" s="41">
        <v>2794</v>
      </c>
      <c r="D111" s="41">
        <v>3500</v>
      </c>
      <c r="E111" s="41">
        <v>7209</v>
      </c>
      <c r="F111" s="41">
        <v>3700</v>
      </c>
      <c r="G111" s="27">
        <v>3750</v>
      </c>
      <c r="H111" s="27">
        <v>3800</v>
      </c>
    </row>
    <row r="112" spans="1:8" x14ac:dyDescent="0.25">
      <c r="A112" s="56"/>
      <c r="B112" s="43">
        <v>0</v>
      </c>
      <c r="C112" s="44">
        <f>SUM(C111:C111)</f>
        <v>2794</v>
      </c>
      <c r="D112" s="44">
        <f>SUM(D111)</f>
        <v>3500</v>
      </c>
      <c r="E112" s="44">
        <f>SUM(E111)</f>
        <v>7209</v>
      </c>
      <c r="F112" s="44">
        <f>SUM(F111)</f>
        <v>3700</v>
      </c>
      <c r="G112" s="8">
        <f>SUM(G111)</f>
        <v>3750</v>
      </c>
      <c r="H112" s="8">
        <f>SUM(H111)</f>
        <v>3800</v>
      </c>
    </row>
    <row r="113" spans="1:8" x14ac:dyDescent="0.25">
      <c r="A113" s="38" t="s">
        <v>49</v>
      </c>
      <c r="B113" s="35"/>
      <c r="C113" s="25"/>
      <c r="D113" s="25"/>
      <c r="E113" s="25"/>
      <c r="F113" s="25"/>
      <c r="G113" s="27"/>
      <c r="H113" s="27"/>
    </row>
    <row r="114" spans="1:8" x14ac:dyDescent="0.25">
      <c r="A114" s="38" t="s">
        <v>50</v>
      </c>
      <c r="B114" s="35"/>
      <c r="C114" s="25"/>
      <c r="D114" s="25"/>
      <c r="E114" s="25"/>
      <c r="F114" s="25"/>
      <c r="G114" s="27"/>
      <c r="H114" s="27"/>
    </row>
    <row r="115" spans="1:8" x14ac:dyDescent="0.25">
      <c r="A115" s="34" t="s">
        <v>26</v>
      </c>
      <c r="B115" s="35">
        <v>18188.84</v>
      </c>
      <c r="C115" s="41">
        <v>12904.96</v>
      </c>
      <c r="D115" s="41">
        <v>13700</v>
      </c>
      <c r="E115" s="41">
        <v>21700</v>
      </c>
      <c r="F115" s="41">
        <v>17800</v>
      </c>
      <c r="G115" s="27">
        <v>17350</v>
      </c>
      <c r="H115" s="27">
        <v>17850</v>
      </c>
    </row>
    <row r="116" spans="1:8" x14ac:dyDescent="0.25">
      <c r="A116" s="38"/>
      <c r="B116" s="43">
        <f t="shared" ref="B116:H116" si="6">SUM(B115)</f>
        <v>18188.84</v>
      </c>
      <c r="C116" s="44">
        <f t="shared" si="6"/>
        <v>12904.96</v>
      </c>
      <c r="D116" s="44">
        <f t="shared" si="6"/>
        <v>13700</v>
      </c>
      <c r="E116" s="44">
        <f t="shared" si="6"/>
        <v>21700</v>
      </c>
      <c r="F116" s="44">
        <f t="shared" si="6"/>
        <v>17800</v>
      </c>
      <c r="G116" s="8">
        <f t="shared" si="6"/>
        <v>17350</v>
      </c>
      <c r="H116" s="8">
        <f t="shared" si="6"/>
        <v>17850</v>
      </c>
    </row>
    <row r="117" spans="1:8" x14ac:dyDescent="0.25">
      <c r="A117" s="38" t="s">
        <v>51</v>
      </c>
      <c r="B117" s="43"/>
      <c r="C117" s="44"/>
      <c r="D117" s="44"/>
      <c r="E117" s="44"/>
      <c r="F117" s="44"/>
      <c r="G117" s="8"/>
      <c r="H117" s="8"/>
    </row>
    <row r="118" spans="1:8" x14ac:dyDescent="0.25">
      <c r="A118" s="38" t="s">
        <v>52</v>
      </c>
      <c r="B118" s="43"/>
      <c r="C118" s="44"/>
      <c r="D118" s="44"/>
      <c r="E118" s="44"/>
      <c r="F118" s="44"/>
      <c r="G118" s="8"/>
      <c r="H118" s="8"/>
    </row>
    <row r="119" spans="1:8" x14ac:dyDescent="0.25">
      <c r="A119" s="34" t="s">
        <v>26</v>
      </c>
      <c r="B119" s="43">
        <v>0</v>
      </c>
      <c r="C119" s="44">
        <v>0</v>
      </c>
      <c r="D119" s="44">
        <v>2500</v>
      </c>
      <c r="E119" s="44">
        <v>0</v>
      </c>
      <c r="F119" s="44">
        <v>500</v>
      </c>
      <c r="G119" s="8">
        <v>500</v>
      </c>
      <c r="H119" s="8">
        <v>500</v>
      </c>
    </row>
    <row r="120" spans="1:8" x14ac:dyDescent="0.25">
      <c r="A120" s="34"/>
      <c r="B120" s="43"/>
      <c r="C120" s="44"/>
      <c r="D120" s="44"/>
      <c r="E120" s="44"/>
      <c r="F120" s="44"/>
      <c r="G120" s="8"/>
      <c r="H120" s="8"/>
    </row>
    <row r="121" spans="1:8" x14ac:dyDescent="0.25">
      <c r="A121" s="38" t="s">
        <v>53</v>
      </c>
      <c r="B121" s="35"/>
      <c r="C121" s="25"/>
      <c r="D121" s="25"/>
      <c r="E121" s="25"/>
      <c r="F121" s="25"/>
      <c r="G121" s="25"/>
      <c r="H121" s="25"/>
    </row>
    <row r="122" spans="1:8" x14ac:dyDescent="0.25">
      <c r="A122" s="38" t="s">
        <v>54</v>
      </c>
      <c r="B122" s="35"/>
      <c r="C122" s="25"/>
      <c r="D122" s="25"/>
      <c r="E122" s="25"/>
      <c r="F122" s="25"/>
      <c r="G122" s="25"/>
      <c r="H122" s="25"/>
    </row>
    <row r="123" spans="1:8" x14ac:dyDescent="0.25">
      <c r="A123" s="34" t="s">
        <v>26</v>
      </c>
      <c r="B123" s="35">
        <v>8096.85</v>
      </c>
      <c r="C123" s="41">
        <v>22219.3</v>
      </c>
      <c r="D123" s="41">
        <v>40900</v>
      </c>
      <c r="E123" s="41">
        <v>45315</v>
      </c>
      <c r="F123" s="41">
        <v>46400</v>
      </c>
      <c r="G123" s="27">
        <v>46400</v>
      </c>
      <c r="H123" s="27">
        <v>46400</v>
      </c>
    </row>
    <row r="124" spans="1:8" x14ac:dyDescent="0.25">
      <c r="A124" s="38"/>
      <c r="B124" s="43">
        <f t="shared" ref="B124:H124" si="7">SUM(B123)</f>
        <v>8096.85</v>
      </c>
      <c r="C124" s="44">
        <f t="shared" si="7"/>
        <v>22219.3</v>
      </c>
      <c r="D124" s="44">
        <f t="shared" si="7"/>
        <v>40900</v>
      </c>
      <c r="E124" s="44">
        <f t="shared" si="7"/>
        <v>45315</v>
      </c>
      <c r="F124" s="44">
        <f t="shared" si="7"/>
        <v>46400</v>
      </c>
      <c r="G124" s="8">
        <f t="shared" si="7"/>
        <v>46400</v>
      </c>
      <c r="H124" s="8">
        <f t="shared" si="7"/>
        <v>46400</v>
      </c>
    </row>
    <row r="125" spans="1:8" x14ac:dyDescent="0.25">
      <c r="A125" s="38"/>
      <c r="B125" s="43"/>
      <c r="C125" s="44"/>
      <c r="D125" s="44"/>
      <c r="E125" s="44"/>
      <c r="F125" s="44"/>
      <c r="G125" s="8"/>
      <c r="H125" s="8"/>
    </row>
    <row r="126" spans="1:8" x14ac:dyDescent="0.25">
      <c r="A126" s="38"/>
      <c r="B126" s="43"/>
      <c r="C126" s="44"/>
      <c r="D126" s="44"/>
      <c r="E126" s="44"/>
      <c r="F126" s="44"/>
      <c r="G126" s="8"/>
      <c r="H126" s="8"/>
    </row>
    <row r="127" spans="1:8" x14ac:dyDescent="0.25">
      <c r="A127" s="38"/>
      <c r="B127" s="43"/>
      <c r="C127" s="44"/>
      <c r="D127" s="44"/>
      <c r="E127" s="44"/>
      <c r="F127" s="44"/>
      <c r="G127" s="8"/>
      <c r="H127" s="8"/>
    </row>
    <row r="128" spans="1:8" x14ac:dyDescent="0.25">
      <c r="A128" s="38" t="s">
        <v>55</v>
      </c>
      <c r="B128" s="3" t="s">
        <v>0</v>
      </c>
      <c r="C128" s="3" t="s">
        <v>1</v>
      </c>
      <c r="D128" s="3" t="s">
        <v>1</v>
      </c>
      <c r="E128" s="3" t="s">
        <v>2</v>
      </c>
      <c r="F128" s="3" t="s">
        <v>3</v>
      </c>
      <c r="G128" s="3" t="s">
        <v>4</v>
      </c>
      <c r="H128" s="3" t="s">
        <v>4</v>
      </c>
    </row>
    <row r="129" spans="1:8" x14ac:dyDescent="0.25">
      <c r="A129" s="38" t="s">
        <v>56</v>
      </c>
      <c r="B129" s="5">
        <v>2021</v>
      </c>
      <c r="C129" s="5" t="s">
        <v>22</v>
      </c>
      <c r="D129" s="5" t="s">
        <v>5</v>
      </c>
      <c r="E129" s="5" t="s">
        <v>6</v>
      </c>
      <c r="F129" s="5" t="s">
        <v>7</v>
      </c>
      <c r="G129" s="5" t="s">
        <v>8</v>
      </c>
      <c r="H129" s="5" t="s">
        <v>9</v>
      </c>
    </row>
    <row r="130" spans="1:8" x14ac:dyDescent="0.25">
      <c r="A130" s="34" t="s">
        <v>26</v>
      </c>
      <c r="B130" s="35">
        <v>5408.51</v>
      </c>
      <c r="C130" s="41">
        <v>2769.67</v>
      </c>
      <c r="D130" s="41">
        <v>4850</v>
      </c>
      <c r="E130" s="41">
        <v>4943</v>
      </c>
      <c r="F130" s="41">
        <v>3750</v>
      </c>
      <c r="G130" s="27">
        <v>3750</v>
      </c>
      <c r="H130" s="27">
        <v>3950</v>
      </c>
    </row>
    <row r="131" spans="1:8" x14ac:dyDescent="0.25">
      <c r="A131" s="38"/>
      <c r="B131" s="43">
        <f t="shared" ref="B131:H131" si="8">SUM(B130)</f>
        <v>5408.51</v>
      </c>
      <c r="C131" s="44">
        <f t="shared" si="8"/>
        <v>2769.67</v>
      </c>
      <c r="D131" s="44">
        <f t="shared" si="8"/>
        <v>4850</v>
      </c>
      <c r="E131" s="44">
        <f t="shared" si="8"/>
        <v>4943</v>
      </c>
      <c r="F131" s="44">
        <f t="shared" si="8"/>
        <v>3750</v>
      </c>
      <c r="G131" s="9">
        <f t="shared" si="8"/>
        <v>3750</v>
      </c>
      <c r="H131" s="9">
        <f t="shared" si="8"/>
        <v>3950</v>
      </c>
    </row>
    <row r="132" spans="1:8" x14ac:dyDescent="0.25">
      <c r="A132" s="38" t="s">
        <v>57</v>
      </c>
      <c r="B132" s="43"/>
      <c r="C132" s="44"/>
      <c r="D132" s="44"/>
      <c r="E132" s="44"/>
      <c r="F132" s="44"/>
      <c r="G132" s="44"/>
      <c r="H132" s="44"/>
    </row>
    <row r="133" spans="1:8" x14ac:dyDescent="0.25">
      <c r="A133" s="38" t="s">
        <v>58</v>
      </c>
      <c r="B133" s="43"/>
      <c r="C133" s="44"/>
      <c r="D133" s="44"/>
      <c r="E133" s="44"/>
      <c r="F133" s="44"/>
      <c r="G133" s="44"/>
      <c r="H133" s="44"/>
    </row>
    <row r="134" spans="1:8" x14ac:dyDescent="0.25">
      <c r="A134" s="34" t="s">
        <v>26</v>
      </c>
      <c r="B134" s="43">
        <v>82</v>
      </c>
      <c r="C134" s="44">
        <v>51</v>
      </c>
      <c r="D134" s="44">
        <v>0</v>
      </c>
      <c r="E134" s="44">
        <v>0</v>
      </c>
      <c r="F134" s="44">
        <v>600</v>
      </c>
      <c r="G134" s="44">
        <v>600</v>
      </c>
      <c r="H134" s="44">
        <v>600</v>
      </c>
    </row>
    <row r="135" spans="1:8" x14ac:dyDescent="0.25">
      <c r="A135" s="38" t="s">
        <v>59</v>
      </c>
      <c r="B135" s="25"/>
      <c r="C135" s="25"/>
      <c r="D135" s="25"/>
      <c r="E135" s="25"/>
      <c r="F135" s="25"/>
      <c r="G135" s="25"/>
      <c r="H135" s="25"/>
    </row>
    <row r="136" spans="1:8" x14ac:dyDescent="0.25">
      <c r="A136" s="38" t="s">
        <v>60</v>
      </c>
      <c r="B136" s="65"/>
      <c r="C136" s="4"/>
      <c r="D136" s="4"/>
      <c r="E136" s="4"/>
      <c r="F136" s="4"/>
      <c r="G136" s="25"/>
      <c r="H136" s="25"/>
    </row>
    <row r="137" spans="1:8" x14ac:dyDescent="0.25">
      <c r="A137" s="34" t="s">
        <v>26</v>
      </c>
      <c r="B137" s="35">
        <v>7637.86</v>
      </c>
      <c r="C137" s="41">
        <v>16746.5</v>
      </c>
      <c r="D137" s="41">
        <v>4100</v>
      </c>
      <c r="E137" s="41">
        <v>4600</v>
      </c>
      <c r="F137" s="41">
        <v>4400</v>
      </c>
      <c r="G137" s="41">
        <v>4450</v>
      </c>
      <c r="H137" s="41">
        <v>4550</v>
      </c>
    </row>
    <row r="138" spans="1:8" x14ac:dyDescent="0.25">
      <c r="A138" s="34" t="s">
        <v>27</v>
      </c>
      <c r="B138" s="35">
        <v>13000</v>
      </c>
      <c r="C138" s="41">
        <v>18000</v>
      </c>
      <c r="D138" s="41">
        <v>19000</v>
      </c>
      <c r="E138" s="41">
        <v>19000</v>
      </c>
      <c r="F138" s="41">
        <v>19000</v>
      </c>
      <c r="G138" s="41">
        <v>19000</v>
      </c>
      <c r="H138" s="41">
        <v>19000</v>
      </c>
    </row>
    <row r="139" spans="1:8" x14ac:dyDescent="0.25">
      <c r="A139" s="38"/>
      <c r="B139" s="43">
        <f t="shared" ref="B139:H139" si="9">SUM(B137:B138)</f>
        <v>20637.86</v>
      </c>
      <c r="C139" s="44">
        <f t="shared" si="9"/>
        <v>34746.5</v>
      </c>
      <c r="D139" s="44">
        <f t="shared" si="9"/>
        <v>23100</v>
      </c>
      <c r="E139" s="44">
        <f t="shared" si="9"/>
        <v>23600</v>
      </c>
      <c r="F139" s="44">
        <f t="shared" si="9"/>
        <v>23400</v>
      </c>
      <c r="G139" s="44">
        <f t="shared" si="9"/>
        <v>23450</v>
      </c>
      <c r="H139" s="44">
        <f t="shared" si="9"/>
        <v>23550</v>
      </c>
    </row>
    <row r="140" spans="1:8" x14ac:dyDescent="0.25">
      <c r="A140" s="38" t="s">
        <v>61</v>
      </c>
      <c r="B140" s="25"/>
      <c r="C140" s="25"/>
      <c r="D140" s="25"/>
      <c r="E140" s="25"/>
      <c r="F140" s="25"/>
      <c r="G140" s="25"/>
      <c r="H140" s="25"/>
    </row>
    <row r="141" spans="1:8" x14ac:dyDescent="0.25">
      <c r="A141" s="38" t="s">
        <v>62</v>
      </c>
      <c r="B141" s="25"/>
      <c r="C141" s="25"/>
      <c r="D141" s="25"/>
      <c r="E141" s="25"/>
      <c r="F141" s="25"/>
      <c r="G141" s="25"/>
      <c r="H141" s="25"/>
    </row>
    <row r="142" spans="1:8" x14ac:dyDescent="0.25">
      <c r="A142" s="40" t="s">
        <v>24</v>
      </c>
      <c r="B142" s="66">
        <v>0</v>
      </c>
      <c r="C142" s="25">
        <v>0</v>
      </c>
      <c r="D142" s="25">
        <v>8400</v>
      </c>
      <c r="E142" s="25">
        <v>8400</v>
      </c>
      <c r="F142" s="25">
        <v>9500</v>
      </c>
      <c r="G142" s="27">
        <v>9500</v>
      </c>
      <c r="H142" s="27">
        <v>9500</v>
      </c>
    </row>
    <row r="143" spans="1:8" x14ac:dyDescent="0.25">
      <c r="A143" s="54" t="s">
        <v>25</v>
      </c>
      <c r="B143" s="66">
        <v>0</v>
      </c>
      <c r="C143" s="25">
        <v>0</v>
      </c>
      <c r="D143" s="25">
        <v>1900</v>
      </c>
      <c r="E143" s="25">
        <v>1900</v>
      </c>
      <c r="F143" s="25">
        <v>3620</v>
      </c>
      <c r="G143" s="27">
        <v>3620</v>
      </c>
      <c r="H143" s="27">
        <v>3620</v>
      </c>
    </row>
    <row r="144" spans="1:8" x14ac:dyDescent="0.25">
      <c r="A144" s="56" t="s">
        <v>26</v>
      </c>
      <c r="B144" s="35">
        <v>23304.84</v>
      </c>
      <c r="C144" s="41">
        <v>52180.19</v>
      </c>
      <c r="D144" s="41">
        <v>61800</v>
      </c>
      <c r="E144" s="41">
        <v>69390</v>
      </c>
      <c r="F144" s="41">
        <v>47960</v>
      </c>
      <c r="G144" s="27">
        <v>47685</v>
      </c>
      <c r="H144" s="27">
        <v>50820</v>
      </c>
    </row>
    <row r="145" spans="1:9" x14ac:dyDescent="0.25">
      <c r="A145" s="34" t="s">
        <v>27</v>
      </c>
      <c r="B145" s="35">
        <v>0</v>
      </c>
      <c r="C145" s="41">
        <v>0</v>
      </c>
      <c r="D145" s="41">
        <v>1000</v>
      </c>
      <c r="E145" s="41">
        <v>1000</v>
      </c>
      <c r="F145" s="41">
        <v>1000</v>
      </c>
      <c r="G145" s="36">
        <v>1000</v>
      </c>
      <c r="H145" s="36">
        <v>1000</v>
      </c>
      <c r="I145" s="67"/>
    </row>
    <row r="146" spans="1:9" x14ac:dyDescent="0.25">
      <c r="A146" s="38"/>
      <c r="B146" s="43">
        <f>SUM(B144:B145)</f>
        <v>23304.84</v>
      </c>
      <c r="C146" s="44">
        <f>SUM(C144:C145)</f>
        <v>52180.19</v>
      </c>
      <c r="D146" s="44">
        <f>SUM(D142:D145)</f>
        <v>73100</v>
      </c>
      <c r="E146" s="44">
        <f>SUM(E142:E145)</f>
        <v>80690</v>
      </c>
      <c r="F146" s="44">
        <f>SUM(F142:F145)</f>
        <v>62080</v>
      </c>
      <c r="G146" s="8">
        <f>SUM(G142:G145)</f>
        <v>61805</v>
      </c>
      <c r="H146" s="8">
        <f>SUM(H142:H145)</f>
        <v>64940</v>
      </c>
    </row>
    <row r="147" spans="1:9" x14ac:dyDescent="0.25">
      <c r="A147" s="38" t="s">
        <v>63</v>
      </c>
      <c r="B147" s="35"/>
      <c r="C147" s="25"/>
      <c r="D147" s="25"/>
      <c r="E147" s="25"/>
      <c r="F147" s="25"/>
      <c r="G147" s="25"/>
      <c r="H147" s="25"/>
    </row>
    <row r="148" spans="1:9" x14ac:dyDescent="0.25">
      <c r="A148" s="38" t="s">
        <v>64</v>
      </c>
      <c r="B148" s="35"/>
      <c r="C148" s="25"/>
      <c r="D148" s="25"/>
      <c r="E148" s="25"/>
      <c r="F148" s="25"/>
      <c r="G148" s="25"/>
      <c r="H148" s="25"/>
    </row>
    <row r="149" spans="1:9" x14ac:dyDescent="0.25">
      <c r="A149" s="56" t="s">
        <v>65</v>
      </c>
      <c r="B149" s="35">
        <v>2645.91</v>
      </c>
      <c r="C149" s="41">
        <v>5152.5600000000004</v>
      </c>
      <c r="D149" s="41">
        <v>4990</v>
      </c>
      <c r="E149" s="41">
        <v>4990</v>
      </c>
      <c r="F149" s="41">
        <v>2660</v>
      </c>
      <c r="G149" s="68">
        <v>2660</v>
      </c>
      <c r="H149" s="68">
        <v>2660</v>
      </c>
    </row>
    <row r="150" spans="1:9" x14ac:dyDescent="0.25">
      <c r="A150" s="38"/>
      <c r="B150" s="43">
        <f t="shared" ref="B150:G150" si="10">SUM(B149)</f>
        <v>2645.91</v>
      </c>
      <c r="C150" s="64">
        <f t="shared" si="10"/>
        <v>5152.5600000000004</v>
      </c>
      <c r="D150" s="44">
        <f>SUM(D149)</f>
        <v>4990</v>
      </c>
      <c r="E150" s="44">
        <f t="shared" si="10"/>
        <v>4990</v>
      </c>
      <c r="F150" s="44">
        <f t="shared" si="10"/>
        <v>2660</v>
      </c>
      <c r="G150" s="44">
        <f t="shared" si="10"/>
        <v>2660</v>
      </c>
      <c r="H150" s="44">
        <f>SUM(H149)</f>
        <v>2660</v>
      </c>
    </row>
    <row r="151" spans="1:9" x14ac:dyDescent="0.25">
      <c r="A151" s="38" t="s">
        <v>66</v>
      </c>
      <c r="B151" s="35"/>
      <c r="C151" s="25"/>
      <c r="D151" s="25"/>
      <c r="E151" s="25"/>
      <c r="F151" s="25"/>
      <c r="G151" s="25"/>
      <c r="H151" s="25"/>
    </row>
    <row r="152" spans="1:9" x14ac:dyDescent="0.25">
      <c r="A152" s="38" t="s">
        <v>67</v>
      </c>
      <c r="B152" s="35"/>
      <c r="C152" s="25"/>
      <c r="D152" s="25"/>
      <c r="E152" s="25"/>
      <c r="F152" s="25"/>
      <c r="G152" s="25"/>
      <c r="H152" s="25"/>
    </row>
    <row r="153" spans="1:9" x14ac:dyDescent="0.25">
      <c r="A153" s="56" t="s">
        <v>26</v>
      </c>
      <c r="B153" s="35">
        <v>4076</v>
      </c>
      <c r="C153" s="41">
        <v>2807.15</v>
      </c>
      <c r="D153" s="41">
        <v>11920</v>
      </c>
      <c r="E153" s="41">
        <v>12070</v>
      </c>
      <c r="F153" s="41">
        <v>12900</v>
      </c>
      <c r="G153" s="27">
        <v>11200</v>
      </c>
      <c r="H153" s="27">
        <v>11700</v>
      </c>
    </row>
    <row r="154" spans="1:9" x14ac:dyDescent="0.25">
      <c r="A154" s="56" t="s">
        <v>27</v>
      </c>
      <c r="B154" s="35">
        <v>4227.22</v>
      </c>
      <c r="C154" s="41">
        <v>5373.72</v>
      </c>
      <c r="D154" s="41">
        <v>5700</v>
      </c>
      <c r="E154" s="41">
        <v>5700</v>
      </c>
      <c r="F154" s="41">
        <v>6500</v>
      </c>
      <c r="G154" s="27">
        <v>6500</v>
      </c>
      <c r="H154" s="27">
        <v>6500</v>
      </c>
    </row>
    <row r="155" spans="1:9" x14ac:dyDescent="0.25">
      <c r="A155" s="38"/>
      <c r="B155" s="43">
        <f t="shared" ref="B155:H155" si="11">SUM(B153:B154)</f>
        <v>8303.2200000000012</v>
      </c>
      <c r="C155" s="44">
        <f t="shared" si="11"/>
        <v>8180.8700000000008</v>
      </c>
      <c r="D155" s="44">
        <f t="shared" si="11"/>
        <v>17620</v>
      </c>
      <c r="E155" s="44">
        <f t="shared" si="11"/>
        <v>17770</v>
      </c>
      <c r="F155" s="44">
        <f t="shared" si="11"/>
        <v>19400</v>
      </c>
      <c r="G155" s="8">
        <f t="shared" si="11"/>
        <v>17700</v>
      </c>
      <c r="H155" s="8">
        <f t="shared" si="11"/>
        <v>18200</v>
      </c>
    </row>
    <row r="156" spans="1:9" x14ac:dyDescent="0.25">
      <c r="A156" s="38" t="s">
        <v>68</v>
      </c>
      <c r="B156" s="35"/>
      <c r="C156" s="25"/>
      <c r="D156" s="25"/>
      <c r="E156" s="25"/>
      <c r="F156" s="25"/>
      <c r="G156" s="25"/>
      <c r="H156" s="25"/>
    </row>
    <row r="157" spans="1:9" x14ac:dyDescent="0.25">
      <c r="A157" s="38" t="s">
        <v>69</v>
      </c>
      <c r="B157" s="35"/>
      <c r="C157" s="25"/>
      <c r="D157" s="25"/>
      <c r="E157" s="25"/>
      <c r="F157" s="25"/>
      <c r="G157" s="25"/>
      <c r="H157" s="25"/>
    </row>
    <row r="158" spans="1:9" x14ac:dyDescent="0.25">
      <c r="A158" s="38" t="s">
        <v>70</v>
      </c>
      <c r="B158" s="35"/>
      <c r="C158" s="25"/>
      <c r="D158" s="25"/>
      <c r="E158" s="25"/>
      <c r="F158" s="25"/>
      <c r="G158" s="25"/>
      <c r="H158" s="25"/>
    </row>
    <row r="159" spans="1:9" x14ac:dyDescent="0.25">
      <c r="A159" s="34" t="s">
        <v>26</v>
      </c>
      <c r="B159" s="35">
        <v>246.94</v>
      </c>
      <c r="C159" s="41">
        <v>931.07</v>
      </c>
      <c r="D159" s="41">
        <v>1400</v>
      </c>
      <c r="E159" s="41">
        <v>1400</v>
      </c>
      <c r="F159" s="41">
        <v>1700</v>
      </c>
      <c r="G159" s="27">
        <v>1300</v>
      </c>
      <c r="H159" s="27">
        <v>1300</v>
      </c>
    </row>
    <row r="160" spans="1:9" x14ac:dyDescent="0.25">
      <c r="A160" s="38"/>
      <c r="B160" s="43">
        <f t="shared" ref="B160:H160" si="12">SUM(B159)</f>
        <v>246.94</v>
      </c>
      <c r="C160" s="64">
        <f t="shared" si="12"/>
        <v>931.07</v>
      </c>
      <c r="D160" s="44">
        <f t="shared" si="12"/>
        <v>1400</v>
      </c>
      <c r="E160" s="44">
        <f t="shared" si="12"/>
        <v>1400</v>
      </c>
      <c r="F160" s="44">
        <f t="shared" si="12"/>
        <v>1700</v>
      </c>
      <c r="G160" s="8">
        <f t="shared" si="12"/>
        <v>1300</v>
      </c>
      <c r="H160" s="8">
        <f t="shared" si="12"/>
        <v>1300</v>
      </c>
    </row>
    <row r="161" spans="1:11" x14ac:dyDescent="0.25">
      <c r="A161" s="38"/>
      <c r="B161" s="43"/>
      <c r="C161" s="44"/>
      <c r="D161" s="44"/>
      <c r="E161" s="44"/>
      <c r="F161" s="44"/>
      <c r="G161" s="27"/>
      <c r="H161" s="27"/>
    </row>
    <row r="162" spans="1:11" x14ac:dyDescent="0.25">
      <c r="A162" s="38"/>
      <c r="B162" s="43"/>
      <c r="C162" s="44"/>
      <c r="D162" s="44"/>
      <c r="E162" s="44"/>
      <c r="F162" s="44"/>
      <c r="G162" s="27"/>
      <c r="H162" s="27"/>
    </row>
    <row r="163" spans="1:11" x14ac:dyDescent="0.25">
      <c r="A163" s="38"/>
      <c r="B163" s="3" t="s">
        <v>0</v>
      </c>
      <c r="C163" s="3" t="s">
        <v>1</v>
      </c>
      <c r="D163" s="3" t="s">
        <v>1</v>
      </c>
      <c r="E163" s="3" t="s">
        <v>2</v>
      </c>
      <c r="F163" s="3" t="s">
        <v>3</v>
      </c>
      <c r="G163" s="3" t="s">
        <v>4</v>
      </c>
      <c r="H163" s="3" t="s">
        <v>4</v>
      </c>
    </row>
    <row r="164" spans="1:11" x14ac:dyDescent="0.25">
      <c r="A164" s="38"/>
      <c r="B164" s="5">
        <v>2021</v>
      </c>
      <c r="C164" s="5" t="s">
        <v>22</v>
      </c>
      <c r="D164" s="5" t="s">
        <v>5</v>
      </c>
      <c r="E164" s="5" t="s">
        <v>6</v>
      </c>
      <c r="F164" s="5" t="s">
        <v>7</v>
      </c>
      <c r="G164" s="5" t="s">
        <v>8</v>
      </c>
      <c r="H164" s="5" t="s">
        <v>9</v>
      </c>
    </row>
    <row r="165" spans="1:11" x14ac:dyDescent="0.25">
      <c r="A165" s="38" t="s">
        <v>71</v>
      </c>
      <c r="B165" s="35"/>
      <c r="C165" s="25"/>
      <c r="D165" s="25"/>
      <c r="E165" s="25"/>
      <c r="F165" s="25"/>
      <c r="G165" s="25"/>
      <c r="H165" s="25"/>
    </row>
    <row r="166" spans="1:11" x14ac:dyDescent="0.25">
      <c r="A166" s="38" t="s">
        <v>72</v>
      </c>
      <c r="B166" s="35"/>
      <c r="C166" s="25"/>
      <c r="D166" s="25"/>
      <c r="E166" s="25"/>
      <c r="F166" s="25"/>
      <c r="G166" s="25"/>
      <c r="H166" s="25"/>
    </row>
    <row r="167" spans="1:11" x14ac:dyDescent="0.25">
      <c r="A167" s="56" t="s">
        <v>24</v>
      </c>
      <c r="B167" s="35">
        <v>104355.74</v>
      </c>
      <c r="C167" s="41">
        <v>117969.72</v>
      </c>
      <c r="D167" s="41">
        <v>161950</v>
      </c>
      <c r="E167" s="41">
        <v>161950</v>
      </c>
      <c r="F167" s="41">
        <v>166000</v>
      </c>
      <c r="G167" s="25">
        <v>166000</v>
      </c>
      <c r="H167" s="25">
        <v>166000</v>
      </c>
    </row>
    <row r="168" spans="1:11" x14ac:dyDescent="0.25">
      <c r="A168" s="56" t="s">
        <v>25</v>
      </c>
      <c r="B168" s="69">
        <v>37366.65</v>
      </c>
      <c r="C168" s="70">
        <v>43655.67</v>
      </c>
      <c r="D168" s="70">
        <v>55772</v>
      </c>
      <c r="E168" s="70">
        <v>55772</v>
      </c>
      <c r="F168" s="70">
        <v>60618</v>
      </c>
      <c r="G168" s="71">
        <v>60618</v>
      </c>
      <c r="H168" s="71">
        <v>60618</v>
      </c>
    </row>
    <row r="169" spans="1:11" x14ac:dyDescent="0.25">
      <c r="A169" s="34" t="s">
        <v>26</v>
      </c>
      <c r="B169" s="35">
        <v>18629.580000000002</v>
      </c>
      <c r="C169" s="41">
        <f t="shared" ref="C169:H169" si="13">C171-C167-C168-C170</f>
        <v>21029.719999999998</v>
      </c>
      <c r="D169" s="41">
        <f t="shared" si="13"/>
        <v>60018</v>
      </c>
      <c r="E169" s="41">
        <f t="shared" si="13"/>
        <v>93345</v>
      </c>
      <c r="F169" s="41">
        <f t="shared" si="13"/>
        <v>30762</v>
      </c>
      <c r="G169" s="41">
        <f t="shared" si="13"/>
        <v>32812</v>
      </c>
      <c r="H169" s="41">
        <f t="shared" si="13"/>
        <v>35812</v>
      </c>
    </row>
    <row r="170" spans="1:11" x14ac:dyDescent="0.25">
      <c r="A170" s="34" t="s">
        <v>27</v>
      </c>
      <c r="B170" s="35">
        <v>0</v>
      </c>
      <c r="C170" s="41">
        <v>1154.76</v>
      </c>
      <c r="D170" s="41">
        <v>600</v>
      </c>
      <c r="E170" s="41">
        <v>600</v>
      </c>
      <c r="F170" s="41">
        <v>600</v>
      </c>
      <c r="G170" s="72">
        <v>600</v>
      </c>
      <c r="H170" s="72">
        <v>600</v>
      </c>
    </row>
    <row r="171" spans="1:11" x14ac:dyDescent="0.25">
      <c r="A171" s="34"/>
      <c r="B171" s="43">
        <f>SUM(B167:B170)</f>
        <v>160351.97000000003</v>
      </c>
      <c r="C171" s="44">
        <v>183809.87</v>
      </c>
      <c r="D171" s="44">
        <v>278340</v>
      </c>
      <c r="E171" s="44">
        <v>311667</v>
      </c>
      <c r="F171" s="16">
        <v>257980</v>
      </c>
      <c r="G171" s="17">
        <v>260030</v>
      </c>
      <c r="H171" s="17">
        <v>263030</v>
      </c>
    </row>
    <row r="172" spans="1:11" x14ac:dyDescent="0.25">
      <c r="A172" s="73" t="s">
        <v>73</v>
      </c>
      <c r="B172" s="25"/>
      <c r="C172" s="25"/>
      <c r="D172" s="25"/>
      <c r="E172" s="25"/>
      <c r="F172" s="66"/>
      <c r="G172" s="25"/>
      <c r="H172" s="25"/>
    </row>
    <row r="173" spans="1:11" x14ac:dyDescent="0.25">
      <c r="A173" s="73" t="s">
        <v>74</v>
      </c>
      <c r="B173" s="35"/>
      <c r="C173" s="25"/>
      <c r="D173" s="25"/>
      <c r="E173" s="25"/>
      <c r="F173" s="66"/>
      <c r="G173" s="25"/>
      <c r="H173" s="25"/>
    </row>
    <row r="174" spans="1:11" x14ac:dyDescent="0.25">
      <c r="A174" s="34" t="s">
        <v>24</v>
      </c>
      <c r="B174" s="69">
        <v>181454.87</v>
      </c>
      <c r="C174" s="27">
        <v>195053.34</v>
      </c>
      <c r="D174" s="27">
        <v>224000</v>
      </c>
      <c r="E174" s="27">
        <v>224000</v>
      </c>
      <c r="F174" s="74">
        <v>225000</v>
      </c>
      <c r="G174" s="27">
        <v>250000</v>
      </c>
      <c r="H174" s="27">
        <v>265000</v>
      </c>
      <c r="I174" s="75"/>
      <c r="J174" s="75"/>
      <c r="K174" s="75"/>
    </row>
    <row r="175" spans="1:11" x14ac:dyDescent="0.25">
      <c r="A175" s="56" t="s">
        <v>25</v>
      </c>
      <c r="B175" s="69">
        <v>66055.58</v>
      </c>
      <c r="C175" s="27">
        <v>70719.09</v>
      </c>
      <c r="D175" s="27">
        <v>78400</v>
      </c>
      <c r="E175" s="27">
        <v>78400</v>
      </c>
      <c r="F175" s="74">
        <v>78750</v>
      </c>
      <c r="G175" s="27">
        <v>87500</v>
      </c>
      <c r="H175" s="27">
        <v>92250</v>
      </c>
      <c r="I175" s="76"/>
      <c r="J175" s="77"/>
      <c r="K175" s="77"/>
    </row>
    <row r="176" spans="1:11" x14ac:dyDescent="0.25">
      <c r="A176" s="34" t="s">
        <v>26</v>
      </c>
      <c r="B176" s="69">
        <v>35783.75</v>
      </c>
      <c r="C176" s="27">
        <v>68775.25</v>
      </c>
      <c r="D176" s="27">
        <v>80600</v>
      </c>
      <c r="E176" s="27">
        <v>80600</v>
      </c>
      <c r="F176" s="74">
        <v>45000</v>
      </c>
      <c r="G176" s="27">
        <v>50000</v>
      </c>
      <c r="H176" s="27">
        <v>55000</v>
      </c>
      <c r="I176" s="76"/>
      <c r="J176" s="76"/>
      <c r="K176" s="76"/>
    </row>
    <row r="177" spans="1:8" x14ac:dyDescent="0.25">
      <c r="A177" s="34" t="s">
        <v>27</v>
      </c>
      <c r="B177" s="69">
        <v>4977.49</v>
      </c>
      <c r="C177" s="27">
        <v>8010.47</v>
      </c>
      <c r="D177" s="27">
        <v>5400</v>
      </c>
      <c r="E177" s="27">
        <v>5400</v>
      </c>
      <c r="F177" s="74">
        <v>7000</v>
      </c>
      <c r="G177" s="27">
        <v>7500</v>
      </c>
      <c r="H177" s="27">
        <v>7700</v>
      </c>
    </row>
    <row r="178" spans="1:8" x14ac:dyDescent="0.25">
      <c r="A178" s="56"/>
      <c r="B178" s="78">
        <f t="shared" ref="B178:H178" si="14">SUM(B174:B177)</f>
        <v>288271.69</v>
      </c>
      <c r="C178" s="9">
        <f t="shared" si="14"/>
        <v>342558.14999999997</v>
      </c>
      <c r="D178" s="9">
        <f t="shared" si="14"/>
        <v>388400</v>
      </c>
      <c r="E178" s="9">
        <f t="shared" si="14"/>
        <v>388400</v>
      </c>
      <c r="F178" s="79">
        <f t="shared" si="14"/>
        <v>355750</v>
      </c>
      <c r="G178" s="8">
        <f t="shared" si="14"/>
        <v>395000</v>
      </c>
      <c r="H178" s="8">
        <f t="shared" si="14"/>
        <v>419950</v>
      </c>
    </row>
    <row r="179" spans="1:8" x14ac:dyDescent="0.25">
      <c r="A179" s="38" t="s">
        <v>75</v>
      </c>
      <c r="B179" s="80"/>
      <c r="C179" s="81"/>
      <c r="D179" s="81"/>
      <c r="E179" s="81"/>
      <c r="F179" s="82"/>
      <c r="G179" s="25"/>
      <c r="H179" s="25"/>
    </row>
    <row r="180" spans="1:8" x14ac:dyDescent="0.25">
      <c r="A180" s="38" t="s">
        <v>76</v>
      </c>
      <c r="B180" s="80"/>
      <c r="C180" s="81"/>
      <c r="D180" s="81"/>
      <c r="E180" s="81"/>
      <c r="F180" s="82"/>
      <c r="G180" s="25"/>
      <c r="H180" s="25"/>
    </row>
    <row r="181" spans="1:8" x14ac:dyDescent="0.25">
      <c r="A181" s="34" t="s">
        <v>24</v>
      </c>
      <c r="B181" s="69">
        <v>316609.32</v>
      </c>
      <c r="C181" s="27">
        <v>333446.19</v>
      </c>
      <c r="D181" s="27">
        <v>301400</v>
      </c>
      <c r="E181" s="27">
        <v>301400</v>
      </c>
      <c r="F181" s="74">
        <v>366000</v>
      </c>
      <c r="G181" s="27">
        <v>390000</v>
      </c>
      <c r="H181" s="27">
        <v>405000</v>
      </c>
    </row>
    <row r="182" spans="1:8" x14ac:dyDescent="0.25">
      <c r="A182" s="56" t="s">
        <v>25</v>
      </c>
      <c r="B182" s="69">
        <v>116767.15</v>
      </c>
      <c r="C182" s="27">
        <v>121429.59</v>
      </c>
      <c r="D182" s="27">
        <v>105500</v>
      </c>
      <c r="E182" s="27">
        <v>105500</v>
      </c>
      <c r="F182" s="74">
        <v>128100</v>
      </c>
      <c r="G182" s="27">
        <v>136500</v>
      </c>
      <c r="H182" s="27">
        <v>141000</v>
      </c>
    </row>
    <row r="183" spans="1:8" x14ac:dyDescent="0.25">
      <c r="A183" s="34" t="s">
        <v>26</v>
      </c>
      <c r="B183" s="69">
        <v>90594.42</v>
      </c>
      <c r="C183" s="27">
        <v>76031.759999999995</v>
      </c>
      <c r="D183" s="27">
        <v>82500</v>
      </c>
      <c r="E183" s="27">
        <v>82500</v>
      </c>
      <c r="F183" s="74">
        <v>55000</v>
      </c>
      <c r="G183" s="27">
        <v>60000</v>
      </c>
      <c r="H183" s="27">
        <v>65000</v>
      </c>
    </row>
    <row r="184" spans="1:8" x14ac:dyDescent="0.25">
      <c r="A184" s="34" t="s">
        <v>27</v>
      </c>
      <c r="B184" s="69">
        <v>6167.24</v>
      </c>
      <c r="C184" s="27">
        <v>9089.15</v>
      </c>
      <c r="D184" s="27">
        <v>6900</v>
      </c>
      <c r="E184" s="27">
        <v>6900</v>
      </c>
      <c r="F184" s="74">
        <v>7500</v>
      </c>
      <c r="G184" s="27">
        <v>7800</v>
      </c>
      <c r="H184" s="27">
        <v>7800</v>
      </c>
    </row>
    <row r="185" spans="1:8" x14ac:dyDescent="0.25">
      <c r="A185" s="34"/>
      <c r="B185" s="78">
        <f t="shared" ref="B185:G185" si="15">SUM(B181:B184)</f>
        <v>530138.13</v>
      </c>
      <c r="C185" s="8">
        <f t="shared" si="15"/>
        <v>539996.69000000006</v>
      </c>
      <c r="D185" s="8">
        <f>SUM(D181:D184)</f>
        <v>496300</v>
      </c>
      <c r="E185" s="8">
        <f t="shared" si="15"/>
        <v>496300</v>
      </c>
      <c r="F185" s="83">
        <f t="shared" si="15"/>
        <v>556600</v>
      </c>
      <c r="G185" s="8">
        <f t="shared" si="15"/>
        <v>594300</v>
      </c>
      <c r="H185" s="8">
        <f>SUM(H181:H184)</f>
        <v>618800</v>
      </c>
    </row>
    <row r="186" spans="1:8" x14ac:dyDescent="0.25">
      <c r="A186" s="38" t="s">
        <v>77</v>
      </c>
      <c r="B186" s="35"/>
      <c r="C186" s="27"/>
      <c r="D186" s="27"/>
      <c r="E186" s="27"/>
      <c r="F186" s="74"/>
      <c r="G186" s="27"/>
      <c r="H186" s="27"/>
    </row>
    <row r="187" spans="1:8" x14ac:dyDescent="0.25">
      <c r="A187" s="38" t="s">
        <v>78</v>
      </c>
      <c r="B187" s="35"/>
      <c r="C187" s="27"/>
      <c r="D187" s="27"/>
      <c r="E187" s="27"/>
      <c r="F187" s="74"/>
      <c r="G187" s="27"/>
      <c r="H187" s="27"/>
    </row>
    <row r="188" spans="1:8" x14ac:dyDescent="0.25">
      <c r="A188" s="34" t="s">
        <v>24</v>
      </c>
      <c r="B188" s="35">
        <v>36484.269999999997</v>
      </c>
      <c r="C188" s="27">
        <v>44248.52</v>
      </c>
      <c r="D188" s="27">
        <v>45000</v>
      </c>
      <c r="E188" s="27">
        <v>45000</v>
      </c>
      <c r="F188" s="74">
        <v>64800</v>
      </c>
      <c r="G188" s="27">
        <v>66000</v>
      </c>
      <c r="H188" s="27">
        <v>68000</v>
      </c>
    </row>
    <row r="189" spans="1:8" x14ac:dyDescent="0.25">
      <c r="A189" s="56" t="s">
        <v>25</v>
      </c>
      <c r="B189" s="69">
        <v>13541.82</v>
      </c>
      <c r="C189" s="27">
        <v>15608.86</v>
      </c>
      <c r="D189" s="27">
        <v>15750</v>
      </c>
      <c r="E189" s="27">
        <v>15750</v>
      </c>
      <c r="F189" s="74">
        <v>22680</v>
      </c>
      <c r="G189" s="27">
        <v>23100</v>
      </c>
      <c r="H189" s="27">
        <v>23800</v>
      </c>
    </row>
    <row r="190" spans="1:8" x14ac:dyDescent="0.25">
      <c r="A190" s="34" t="s">
        <v>26</v>
      </c>
      <c r="B190" s="69">
        <v>3438.83</v>
      </c>
      <c r="C190" s="27">
        <v>5410.19</v>
      </c>
      <c r="D190" s="27">
        <v>5800</v>
      </c>
      <c r="E190" s="27">
        <v>5800</v>
      </c>
      <c r="F190" s="74">
        <v>7500</v>
      </c>
      <c r="G190" s="27">
        <v>8600</v>
      </c>
      <c r="H190" s="27">
        <v>9650</v>
      </c>
    </row>
    <row r="191" spans="1:8" x14ac:dyDescent="0.25">
      <c r="A191" s="34" t="s">
        <v>27</v>
      </c>
      <c r="B191" s="69">
        <v>0</v>
      </c>
      <c r="C191" s="27">
        <v>270.05</v>
      </c>
      <c r="D191" s="27">
        <v>200</v>
      </c>
      <c r="E191" s="27">
        <v>200</v>
      </c>
      <c r="F191" s="74">
        <v>450</v>
      </c>
      <c r="G191" s="27">
        <v>450</v>
      </c>
      <c r="H191" s="27">
        <v>450</v>
      </c>
    </row>
    <row r="192" spans="1:8" x14ac:dyDescent="0.25">
      <c r="A192" s="34"/>
      <c r="B192" s="78">
        <f t="shared" ref="B192:G192" si="16">SUM(B188:B191)</f>
        <v>53464.92</v>
      </c>
      <c r="C192" s="9">
        <f t="shared" si="16"/>
        <v>65537.62</v>
      </c>
      <c r="D192" s="8">
        <f>SUM(D188:D191)</f>
        <v>66750</v>
      </c>
      <c r="E192" s="9">
        <f t="shared" si="16"/>
        <v>66750</v>
      </c>
      <c r="F192" s="83">
        <f t="shared" si="16"/>
        <v>95430</v>
      </c>
      <c r="G192" s="8">
        <f t="shared" si="16"/>
        <v>98150</v>
      </c>
      <c r="H192" s="8">
        <f>SUM(H188:H191)</f>
        <v>101900</v>
      </c>
    </row>
    <row r="193" spans="1:8" x14ac:dyDescent="0.25">
      <c r="A193" s="34"/>
      <c r="B193" s="78"/>
      <c r="C193" s="9"/>
      <c r="D193" s="8"/>
      <c r="E193" s="9"/>
      <c r="F193" s="83"/>
      <c r="G193" s="8"/>
      <c r="H193" s="8"/>
    </row>
    <row r="194" spans="1:8" x14ac:dyDescent="0.25">
      <c r="A194" s="34"/>
      <c r="B194" s="78"/>
      <c r="C194" s="9"/>
      <c r="D194" s="8"/>
      <c r="E194" s="9"/>
      <c r="F194" s="83"/>
      <c r="G194" s="8"/>
      <c r="H194" s="8"/>
    </row>
    <row r="195" spans="1:8" x14ac:dyDescent="0.25">
      <c r="A195" s="34"/>
      <c r="B195" s="78"/>
      <c r="C195" s="9"/>
      <c r="D195" s="8"/>
      <c r="E195" s="9"/>
      <c r="F195" s="83"/>
      <c r="G195" s="8"/>
      <c r="H195" s="8"/>
    </row>
    <row r="196" spans="1:8" x14ac:dyDescent="0.25">
      <c r="A196" s="38" t="s">
        <v>79</v>
      </c>
      <c r="B196" s="3" t="s">
        <v>0</v>
      </c>
      <c r="C196" s="3" t="s">
        <v>1</v>
      </c>
      <c r="D196" s="3" t="s">
        <v>1</v>
      </c>
      <c r="E196" s="3" t="s">
        <v>2</v>
      </c>
      <c r="F196" s="3" t="s">
        <v>3</v>
      </c>
      <c r="G196" s="3" t="s">
        <v>4</v>
      </c>
      <c r="H196" s="3" t="s">
        <v>4</v>
      </c>
    </row>
    <row r="197" spans="1:8" x14ac:dyDescent="0.25">
      <c r="A197" s="38" t="s">
        <v>80</v>
      </c>
      <c r="B197" s="5">
        <v>2021</v>
      </c>
      <c r="C197" s="5" t="s">
        <v>22</v>
      </c>
      <c r="D197" s="5" t="s">
        <v>5</v>
      </c>
      <c r="E197" s="5" t="s">
        <v>6</v>
      </c>
      <c r="F197" s="5" t="s">
        <v>7</v>
      </c>
      <c r="G197" s="5" t="s">
        <v>8</v>
      </c>
      <c r="H197" s="5" t="s">
        <v>9</v>
      </c>
    </row>
    <row r="198" spans="1:8" x14ac:dyDescent="0.25">
      <c r="A198" s="38" t="s">
        <v>81</v>
      </c>
      <c r="B198" s="35"/>
      <c r="C198" s="25"/>
      <c r="D198" s="25"/>
      <c r="E198" s="25"/>
      <c r="F198" s="66"/>
      <c r="G198" s="27"/>
      <c r="H198" s="27"/>
    </row>
    <row r="199" spans="1:8" x14ac:dyDescent="0.25">
      <c r="A199" s="56" t="s">
        <v>24</v>
      </c>
      <c r="B199" s="69">
        <v>56650.94</v>
      </c>
      <c r="C199" s="84">
        <v>65512.14</v>
      </c>
      <c r="D199" s="84">
        <v>70000</v>
      </c>
      <c r="E199" s="84">
        <v>70000</v>
      </c>
      <c r="F199" s="85">
        <v>93060</v>
      </c>
      <c r="G199" s="27">
        <v>98000</v>
      </c>
      <c r="H199" s="27">
        <v>100000</v>
      </c>
    </row>
    <row r="200" spans="1:8" x14ac:dyDescent="0.25">
      <c r="A200" s="56" t="s">
        <v>25</v>
      </c>
      <c r="B200" s="69">
        <v>20388.490000000002</v>
      </c>
      <c r="C200" s="27">
        <v>23853.07</v>
      </c>
      <c r="D200" s="84">
        <v>24500</v>
      </c>
      <c r="E200" s="27">
        <v>24500</v>
      </c>
      <c r="F200" s="85">
        <v>32571</v>
      </c>
      <c r="G200" s="27">
        <v>34300</v>
      </c>
      <c r="H200" s="27">
        <v>38500</v>
      </c>
    </row>
    <row r="201" spans="1:8" x14ac:dyDescent="0.25">
      <c r="A201" s="56" t="s">
        <v>26</v>
      </c>
      <c r="B201" s="69">
        <v>55441.39</v>
      </c>
      <c r="C201" s="27">
        <v>95546.03</v>
      </c>
      <c r="D201" s="84">
        <v>84000</v>
      </c>
      <c r="E201" s="27">
        <v>84000</v>
      </c>
      <c r="F201" s="85">
        <v>106000</v>
      </c>
      <c r="G201" s="27">
        <v>80000</v>
      </c>
      <c r="H201" s="27">
        <v>56000</v>
      </c>
    </row>
    <row r="202" spans="1:8" x14ac:dyDescent="0.25">
      <c r="A202" s="34" t="s">
        <v>27</v>
      </c>
      <c r="B202" s="69">
        <v>238.44</v>
      </c>
      <c r="C202" s="27">
        <v>706.7</v>
      </c>
      <c r="D202" s="84">
        <v>1200</v>
      </c>
      <c r="E202" s="27">
        <v>1200</v>
      </c>
      <c r="F202" s="85">
        <v>700</v>
      </c>
      <c r="G202" s="27">
        <v>700</v>
      </c>
      <c r="H202" s="27">
        <v>700</v>
      </c>
    </row>
    <row r="203" spans="1:8" x14ac:dyDescent="0.25">
      <c r="A203" s="34"/>
      <c r="B203" s="86">
        <f t="shared" ref="B203:H203" si="17">SUM(B199:B202)</f>
        <v>132719.26</v>
      </c>
      <c r="C203" s="8">
        <f t="shared" si="17"/>
        <v>185617.94</v>
      </c>
      <c r="D203" s="8">
        <f t="shared" si="17"/>
        <v>179700</v>
      </c>
      <c r="E203" s="8">
        <f t="shared" si="17"/>
        <v>179700</v>
      </c>
      <c r="F203" s="83">
        <f t="shared" si="17"/>
        <v>232331</v>
      </c>
      <c r="G203" s="8">
        <f t="shared" si="17"/>
        <v>213000</v>
      </c>
      <c r="H203" s="8">
        <f t="shared" si="17"/>
        <v>195200</v>
      </c>
    </row>
    <row r="204" spans="1:8" x14ac:dyDescent="0.25">
      <c r="A204" s="34"/>
      <c r="B204" s="63"/>
      <c r="C204" s="63"/>
      <c r="D204" s="63"/>
      <c r="E204" s="63"/>
      <c r="F204" s="63"/>
      <c r="G204" s="63"/>
      <c r="H204" s="63"/>
    </row>
    <row r="205" spans="1:8" x14ac:dyDescent="0.25">
      <c r="A205" s="38" t="s">
        <v>82</v>
      </c>
      <c r="B205" s="35"/>
      <c r="C205" s="25"/>
      <c r="D205" s="25"/>
      <c r="E205" s="25"/>
      <c r="F205" s="25"/>
      <c r="G205" s="25"/>
      <c r="H205" s="25"/>
    </row>
    <row r="206" spans="1:8" x14ac:dyDescent="0.25">
      <c r="A206" s="38" t="s">
        <v>83</v>
      </c>
      <c r="B206" s="35"/>
      <c r="C206" s="25"/>
      <c r="D206" s="25"/>
      <c r="E206" s="25"/>
      <c r="F206" s="25"/>
      <c r="G206" s="25"/>
      <c r="H206" s="25"/>
    </row>
    <row r="207" spans="1:8" x14ac:dyDescent="0.25">
      <c r="A207" s="34" t="s">
        <v>26</v>
      </c>
      <c r="B207" s="35">
        <v>3813.63</v>
      </c>
      <c r="C207" s="41">
        <v>7340.07</v>
      </c>
      <c r="D207" s="41">
        <v>9800</v>
      </c>
      <c r="E207" s="41">
        <v>9800</v>
      </c>
      <c r="F207" s="41">
        <v>14300</v>
      </c>
      <c r="G207" s="41">
        <v>14400</v>
      </c>
      <c r="H207" s="41">
        <v>14500</v>
      </c>
    </row>
    <row r="208" spans="1:8" x14ac:dyDescent="0.25">
      <c r="A208" s="34"/>
      <c r="B208" s="43">
        <f>SUM(B207:B207)</f>
        <v>3813.63</v>
      </c>
      <c r="C208" s="64">
        <f t="shared" ref="C208:H208" si="18">SUM(C207)</f>
        <v>7340.07</v>
      </c>
      <c r="D208" s="64">
        <f t="shared" si="18"/>
        <v>9800</v>
      </c>
      <c r="E208" s="64">
        <f t="shared" si="18"/>
        <v>9800</v>
      </c>
      <c r="F208" s="64">
        <f t="shared" si="18"/>
        <v>14300</v>
      </c>
      <c r="G208" s="44">
        <f t="shared" si="18"/>
        <v>14400</v>
      </c>
      <c r="H208" s="44">
        <f t="shared" si="18"/>
        <v>14500</v>
      </c>
    </row>
    <row r="209" spans="1:8" x14ac:dyDescent="0.25">
      <c r="A209" s="73" t="s">
        <v>84</v>
      </c>
      <c r="B209" s="35"/>
      <c r="C209" s="25"/>
      <c r="D209" s="25"/>
      <c r="E209" s="25"/>
      <c r="F209" s="25"/>
      <c r="G209" s="25"/>
      <c r="H209" s="25"/>
    </row>
    <row r="210" spans="1:8" x14ac:dyDescent="0.25">
      <c r="A210" s="73" t="s">
        <v>85</v>
      </c>
      <c r="B210" s="35"/>
      <c r="C210" s="25"/>
      <c r="D210" s="25"/>
      <c r="E210" s="25"/>
      <c r="F210" s="25"/>
      <c r="G210" s="25"/>
      <c r="H210" s="25"/>
    </row>
    <row r="211" spans="1:8" x14ac:dyDescent="0.25">
      <c r="A211" s="34" t="s">
        <v>26</v>
      </c>
      <c r="B211" s="69">
        <v>0</v>
      </c>
      <c r="C211" s="70">
        <v>0</v>
      </c>
      <c r="D211" s="70">
        <v>0</v>
      </c>
      <c r="E211" s="70">
        <v>2441</v>
      </c>
      <c r="F211" s="70">
        <v>0</v>
      </c>
      <c r="G211" s="27">
        <v>0</v>
      </c>
      <c r="H211" s="27">
        <v>0</v>
      </c>
    </row>
    <row r="212" spans="1:8" x14ac:dyDescent="0.25">
      <c r="A212" s="34" t="s">
        <v>86</v>
      </c>
      <c r="B212" s="69">
        <v>0</v>
      </c>
      <c r="C212" s="70">
        <v>14610</v>
      </c>
      <c r="D212" s="70">
        <v>965</v>
      </c>
      <c r="E212" s="70">
        <v>11440</v>
      </c>
      <c r="F212" s="70">
        <v>1300</v>
      </c>
      <c r="G212" s="27">
        <v>1300</v>
      </c>
      <c r="H212" s="27">
        <v>1300</v>
      </c>
    </row>
    <row r="213" spans="1:8" x14ac:dyDescent="0.25">
      <c r="A213" s="34"/>
      <c r="B213" s="43">
        <f t="shared" ref="B213:H213" si="19">SUM(B211:B212)</f>
        <v>0</v>
      </c>
      <c r="C213" s="44">
        <f t="shared" si="19"/>
        <v>14610</v>
      </c>
      <c r="D213" s="44">
        <f t="shared" si="19"/>
        <v>965</v>
      </c>
      <c r="E213" s="44">
        <f t="shared" si="19"/>
        <v>13881</v>
      </c>
      <c r="F213" s="44">
        <f t="shared" si="19"/>
        <v>1300</v>
      </c>
      <c r="G213" s="8">
        <f t="shared" si="19"/>
        <v>1300</v>
      </c>
      <c r="H213" s="8">
        <f t="shared" si="19"/>
        <v>1300</v>
      </c>
    </row>
    <row r="214" spans="1:8" x14ac:dyDescent="0.25">
      <c r="A214" s="34"/>
      <c r="B214" s="35"/>
      <c r="C214" s="25"/>
      <c r="D214" s="25"/>
      <c r="E214" s="25"/>
      <c r="F214" s="25"/>
      <c r="G214" s="25"/>
      <c r="H214" s="25"/>
    </row>
    <row r="215" spans="1:8" ht="15.75" x14ac:dyDescent="0.25">
      <c r="A215" s="87" t="s">
        <v>87</v>
      </c>
      <c r="B215" s="88">
        <v>1665459.37</v>
      </c>
      <c r="C215" s="89">
        <f>C213+C208+C203+C192+C185+C178+C171+C160+C155+C150+C146+C139+C134+C131+C124+C119+C116+C112+C108+C104+C100+C92+C89+C84+C78+C72+C66+C57</f>
        <v>1908396.1600000001</v>
      </c>
      <c r="D215" s="89">
        <f>D57+D66+D72++D78+D84+D89+D92+D100+D104+D108+D112+D116+D119+D124+D131+D139+D146+D150+D155+D160+D171+D178+D185+D192+D203+D208+D213</f>
        <v>2148100</v>
      </c>
      <c r="E215" s="89">
        <v>1820351.4</v>
      </c>
      <c r="F215" s="89">
        <f>F213+F208+F203+F192+F185+F178+F171+F160+F155+F150+F146+F139+F134+F131+F124+F119+F116+F112+F108+F104+F100+F92+F89+F84+F78+F72+F66+F57</f>
        <v>2228246</v>
      </c>
      <c r="G215" s="90">
        <f>G213+G208+G203+G192+G185+G178+G171+G160+G155+G150+G146+G139+G134+G131+G124+G119+G116+G112+G108+G104+G100+G92+G89+G84+G78+G72+G66+G57</f>
        <v>2286610</v>
      </c>
      <c r="H215" s="90">
        <f>H213+H208+H203+H192+H185+H178+H171+H160+H155+H150+H146+H139+H134+H131+H124+H119+H116+H112+H108+H104+H100+H92+H89+H84+H78+H72+H66+H57</f>
        <v>2333995</v>
      </c>
    </row>
    <row r="216" spans="1:8" ht="15.75" x14ac:dyDescent="0.25">
      <c r="A216" s="91"/>
      <c r="B216" s="92"/>
      <c r="C216" s="93"/>
      <c r="D216" s="93"/>
      <c r="E216" s="93"/>
      <c r="F216" s="93"/>
      <c r="G216" s="27"/>
      <c r="H216" s="27"/>
    </row>
    <row r="217" spans="1:8" ht="15.75" x14ac:dyDescent="0.25">
      <c r="A217" s="91"/>
      <c r="B217" s="92"/>
      <c r="C217" s="93"/>
      <c r="D217" s="93"/>
      <c r="E217" s="93"/>
      <c r="F217" s="93"/>
      <c r="G217" s="25"/>
      <c r="H217" s="25"/>
    </row>
    <row r="218" spans="1:8" x14ac:dyDescent="0.25">
      <c r="A218" s="34"/>
      <c r="B218" s="35"/>
      <c r="C218" s="25"/>
      <c r="D218" s="25"/>
      <c r="E218" s="25"/>
      <c r="F218" s="25"/>
      <c r="G218" s="25"/>
      <c r="H218" s="25"/>
    </row>
    <row r="219" spans="1:8" ht="18.75" x14ac:dyDescent="0.3">
      <c r="A219" s="37" t="s">
        <v>88</v>
      </c>
      <c r="B219" s="3" t="s">
        <v>0</v>
      </c>
      <c r="C219" s="3" t="s">
        <v>1</v>
      </c>
      <c r="D219" s="3" t="s">
        <v>1</v>
      </c>
      <c r="E219" s="3" t="s">
        <v>2</v>
      </c>
      <c r="F219" s="3" t="s">
        <v>4</v>
      </c>
      <c r="G219" s="3" t="s">
        <v>4</v>
      </c>
      <c r="H219" s="3" t="s">
        <v>4</v>
      </c>
    </row>
    <row r="220" spans="1:8" x14ac:dyDescent="0.25">
      <c r="A220" s="38" t="s">
        <v>21</v>
      </c>
      <c r="B220" s="5">
        <v>2021</v>
      </c>
      <c r="C220" s="5" t="s">
        <v>22</v>
      </c>
      <c r="D220" s="5" t="s">
        <v>5</v>
      </c>
      <c r="E220" s="5" t="s">
        <v>6</v>
      </c>
      <c r="F220" s="5" t="s">
        <v>7</v>
      </c>
      <c r="G220" s="5" t="s">
        <v>8</v>
      </c>
      <c r="H220" s="5" t="s">
        <v>9</v>
      </c>
    </row>
    <row r="221" spans="1:8" x14ac:dyDescent="0.25">
      <c r="A221" s="39" t="s">
        <v>23</v>
      </c>
      <c r="B221" s="35"/>
      <c r="C221" s="25"/>
      <c r="D221" s="25"/>
      <c r="E221" s="25"/>
      <c r="F221" s="25"/>
      <c r="G221" s="25"/>
      <c r="H221" s="25"/>
    </row>
    <row r="222" spans="1:8" x14ac:dyDescent="0.25">
      <c r="A222" s="94" t="s">
        <v>89</v>
      </c>
      <c r="B222" s="35">
        <v>1600</v>
      </c>
      <c r="C222" s="27">
        <v>0</v>
      </c>
      <c r="D222" s="27">
        <v>1000</v>
      </c>
      <c r="E222" s="27">
        <v>7350</v>
      </c>
      <c r="F222" s="27">
        <v>0</v>
      </c>
      <c r="G222" s="27">
        <v>0</v>
      </c>
      <c r="H222" s="27">
        <v>0</v>
      </c>
    </row>
    <row r="223" spans="1:8" x14ac:dyDescent="0.25">
      <c r="A223" s="95" t="s">
        <v>90</v>
      </c>
      <c r="B223" s="35">
        <v>0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</row>
    <row r="224" spans="1:8" x14ac:dyDescent="0.25">
      <c r="A224" s="56" t="s">
        <v>91</v>
      </c>
      <c r="B224" s="35">
        <v>0</v>
      </c>
      <c r="C224" s="27">
        <v>5000</v>
      </c>
      <c r="D224" s="27">
        <v>0</v>
      </c>
      <c r="E224" s="27">
        <v>5000</v>
      </c>
      <c r="F224" s="27">
        <v>0</v>
      </c>
      <c r="G224" s="27">
        <v>0</v>
      </c>
      <c r="H224" s="27">
        <v>0</v>
      </c>
    </row>
    <row r="225" spans="1:8" x14ac:dyDescent="0.25">
      <c r="A225" s="38"/>
      <c r="B225" s="43">
        <f>SUM(B222:B224)</f>
        <v>1600</v>
      </c>
      <c r="C225" s="8">
        <v>5000</v>
      </c>
      <c r="D225" s="8">
        <f>SUM(D222:D224)</f>
        <v>1000</v>
      </c>
      <c r="E225" s="8">
        <f>SUM(E222:E224)</f>
        <v>12350</v>
      </c>
      <c r="F225" s="8">
        <v>0</v>
      </c>
      <c r="G225" s="8">
        <v>0</v>
      </c>
      <c r="H225" s="8">
        <v>0</v>
      </c>
    </row>
    <row r="226" spans="1:8" x14ac:dyDescent="0.25">
      <c r="A226" s="38" t="s">
        <v>37</v>
      </c>
      <c r="B226" s="35"/>
      <c r="C226" s="27"/>
      <c r="D226" s="27"/>
      <c r="E226" s="27"/>
      <c r="F226" s="27"/>
      <c r="G226" s="27"/>
      <c r="H226" s="27"/>
    </row>
    <row r="227" spans="1:8" x14ac:dyDescent="0.25">
      <c r="A227" s="38" t="s">
        <v>38</v>
      </c>
      <c r="B227" s="35"/>
      <c r="C227" s="27"/>
      <c r="D227" s="27"/>
      <c r="E227" s="27"/>
      <c r="F227" s="27"/>
      <c r="G227" s="27"/>
      <c r="H227" s="27"/>
    </row>
    <row r="228" spans="1:8" x14ac:dyDescent="0.25">
      <c r="A228" s="96" t="s">
        <v>92</v>
      </c>
      <c r="B228" s="35">
        <v>0</v>
      </c>
      <c r="C228" s="27">
        <v>0</v>
      </c>
      <c r="D228" s="27">
        <v>0</v>
      </c>
      <c r="E228" s="27">
        <v>0</v>
      </c>
      <c r="F228" s="27">
        <v>0</v>
      </c>
      <c r="G228" s="27">
        <v>0</v>
      </c>
      <c r="H228" s="27">
        <v>0</v>
      </c>
    </row>
    <row r="229" spans="1:8" x14ac:dyDescent="0.25">
      <c r="A229" s="96" t="s">
        <v>93</v>
      </c>
      <c r="B229" s="35">
        <v>23022.98</v>
      </c>
      <c r="C229" s="27">
        <v>0</v>
      </c>
      <c r="D229" s="27">
        <v>0</v>
      </c>
      <c r="E229" s="27">
        <v>0</v>
      </c>
      <c r="F229" s="27">
        <v>0</v>
      </c>
      <c r="G229" s="27">
        <v>0</v>
      </c>
      <c r="H229" s="27">
        <v>0</v>
      </c>
    </row>
    <row r="230" spans="1:8" x14ac:dyDescent="0.25">
      <c r="A230" s="38"/>
      <c r="B230" s="43">
        <f t="shared" ref="B230:G230" si="20">SUM(B228:B229)</f>
        <v>23022.98</v>
      </c>
      <c r="C230" s="8">
        <f t="shared" si="20"/>
        <v>0</v>
      </c>
      <c r="D230" s="8">
        <f t="shared" si="20"/>
        <v>0</v>
      </c>
      <c r="E230" s="8">
        <f t="shared" si="20"/>
        <v>0</v>
      </c>
      <c r="F230" s="8">
        <f t="shared" si="20"/>
        <v>0</v>
      </c>
      <c r="G230" s="8">
        <f t="shared" si="20"/>
        <v>0</v>
      </c>
      <c r="H230" s="8">
        <v>0</v>
      </c>
    </row>
    <row r="231" spans="1:8" x14ac:dyDescent="0.25">
      <c r="A231" s="38" t="s">
        <v>94</v>
      </c>
      <c r="B231" s="35"/>
      <c r="C231" s="27"/>
      <c r="D231" s="27"/>
      <c r="E231" s="27"/>
      <c r="F231" s="27"/>
      <c r="G231" s="25"/>
      <c r="H231" s="25"/>
    </row>
    <row r="232" spans="1:8" x14ac:dyDescent="0.25">
      <c r="A232" s="38" t="s">
        <v>95</v>
      </c>
      <c r="B232" s="35">
        <v>0</v>
      </c>
      <c r="C232" s="27">
        <v>0</v>
      </c>
      <c r="D232" s="27">
        <v>1000</v>
      </c>
      <c r="E232" s="27">
        <v>755</v>
      </c>
      <c r="F232" s="27">
        <v>0</v>
      </c>
      <c r="G232" s="29">
        <v>0</v>
      </c>
      <c r="H232" s="29">
        <v>0</v>
      </c>
    </row>
    <row r="233" spans="1:8" x14ac:dyDescent="0.25">
      <c r="A233" s="96" t="s">
        <v>93</v>
      </c>
      <c r="B233" s="35">
        <v>0</v>
      </c>
      <c r="C233" s="27">
        <v>0</v>
      </c>
      <c r="D233" s="27">
        <v>0</v>
      </c>
      <c r="E233" s="27">
        <v>1720</v>
      </c>
      <c r="F233" s="27">
        <v>0</v>
      </c>
      <c r="G233" s="29">
        <v>0</v>
      </c>
      <c r="H233" s="29">
        <v>0</v>
      </c>
    </row>
    <row r="234" spans="1:8" x14ac:dyDescent="0.25">
      <c r="A234" s="38"/>
      <c r="B234" s="43">
        <f>SUM(B232)</f>
        <v>0</v>
      </c>
      <c r="C234" s="8">
        <f>SUM(C232)</f>
        <v>0</v>
      </c>
      <c r="D234" s="8">
        <f>SUM(D232)</f>
        <v>1000</v>
      </c>
      <c r="E234" s="8">
        <f>SUM(E232:E233)</f>
        <v>2475</v>
      </c>
      <c r="F234" s="8">
        <f>SUM(F232)</f>
        <v>0</v>
      </c>
      <c r="G234" s="8">
        <f>SUM(G232:G233)</f>
        <v>0</v>
      </c>
      <c r="H234" s="8">
        <v>0</v>
      </c>
    </row>
    <row r="235" spans="1:8" x14ac:dyDescent="0.25">
      <c r="A235" s="38" t="s">
        <v>43</v>
      </c>
      <c r="B235" s="97"/>
      <c r="C235" s="97"/>
      <c r="D235" s="97"/>
      <c r="E235" s="97"/>
      <c r="F235" s="97"/>
      <c r="G235" s="25"/>
      <c r="H235" s="25"/>
    </row>
    <row r="236" spans="1:8" x14ac:dyDescent="0.25">
      <c r="A236" s="38" t="s">
        <v>44</v>
      </c>
      <c r="B236" s="98"/>
      <c r="C236" s="97"/>
      <c r="D236" s="63"/>
      <c r="E236" s="97"/>
      <c r="F236" s="63"/>
      <c r="G236" s="25"/>
      <c r="H236" s="25"/>
    </row>
    <row r="237" spans="1:8" x14ac:dyDescent="0.25">
      <c r="A237" s="56" t="s">
        <v>96</v>
      </c>
      <c r="B237" s="99">
        <v>0</v>
      </c>
      <c r="C237" s="100">
        <v>0</v>
      </c>
      <c r="D237" s="101">
        <v>0</v>
      </c>
      <c r="E237" s="100">
        <v>0</v>
      </c>
      <c r="F237" s="101">
        <v>0</v>
      </c>
      <c r="G237" s="27">
        <v>0</v>
      </c>
      <c r="H237" s="27">
        <v>0</v>
      </c>
    </row>
    <row r="238" spans="1:8" x14ac:dyDescent="0.25">
      <c r="A238" s="56" t="s">
        <v>97</v>
      </c>
      <c r="B238" s="99">
        <v>0</v>
      </c>
      <c r="C238" s="100">
        <v>0</v>
      </c>
      <c r="D238" s="101">
        <v>0</v>
      </c>
      <c r="E238" s="100">
        <v>0</v>
      </c>
      <c r="F238" s="101">
        <v>0</v>
      </c>
      <c r="G238" s="27">
        <v>0</v>
      </c>
      <c r="H238" s="27">
        <v>0</v>
      </c>
    </row>
    <row r="239" spans="1:8" x14ac:dyDescent="0.25">
      <c r="A239" s="56" t="s">
        <v>98</v>
      </c>
      <c r="B239" s="35">
        <v>1620</v>
      </c>
      <c r="C239" s="41">
        <v>6000</v>
      </c>
      <c r="D239" s="41">
        <v>3000</v>
      </c>
      <c r="E239" s="41">
        <v>0</v>
      </c>
      <c r="F239" s="41">
        <v>0</v>
      </c>
      <c r="G239" s="27">
        <v>0</v>
      </c>
      <c r="H239" s="27">
        <v>0</v>
      </c>
    </row>
    <row r="240" spans="1:8" x14ac:dyDescent="0.25">
      <c r="A240" s="56" t="s">
        <v>91</v>
      </c>
      <c r="B240" s="35">
        <v>28931.79</v>
      </c>
      <c r="C240" s="41">
        <v>64000</v>
      </c>
      <c r="D240" s="41">
        <v>45000</v>
      </c>
      <c r="E240" s="41">
        <v>30080</v>
      </c>
      <c r="F240" s="41">
        <v>0</v>
      </c>
      <c r="G240" s="27">
        <v>0</v>
      </c>
      <c r="H240" s="27">
        <v>0</v>
      </c>
    </row>
    <row r="241" spans="1:8" x14ac:dyDescent="0.25">
      <c r="A241" s="38"/>
      <c r="B241" s="43">
        <f>SUM(B237:B240)</f>
        <v>30551.79</v>
      </c>
      <c r="C241" s="44">
        <f>SUM(C237:C240)</f>
        <v>70000</v>
      </c>
      <c r="D241" s="44">
        <f>SUM(D237:D240)</f>
        <v>48000</v>
      </c>
      <c r="E241" s="44">
        <f>SUM(E237:E240)</f>
        <v>30080</v>
      </c>
      <c r="F241" s="44">
        <v>0</v>
      </c>
      <c r="G241" s="8">
        <v>0</v>
      </c>
      <c r="H241" s="8">
        <v>0</v>
      </c>
    </row>
    <row r="242" spans="1:8" x14ac:dyDescent="0.25">
      <c r="A242" s="38" t="s">
        <v>47</v>
      </c>
      <c r="B242" s="35"/>
      <c r="C242" s="25"/>
      <c r="D242" s="25"/>
      <c r="E242" s="25"/>
      <c r="F242" s="25"/>
      <c r="G242" s="25"/>
      <c r="H242" s="25"/>
    </row>
    <row r="243" spans="1:8" x14ac:dyDescent="0.25">
      <c r="A243" s="38" t="s">
        <v>48</v>
      </c>
      <c r="B243" s="35"/>
      <c r="C243" s="25"/>
      <c r="D243" s="25"/>
      <c r="E243" s="25"/>
      <c r="F243" s="25"/>
      <c r="G243" s="25"/>
      <c r="H243" s="25"/>
    </row>
    <row r="244" spans="1:8" x14ac:dyDescent="0.25">
      <c r="A244" s="56" t="s">
        <v>98</v>
      </c>
      <c r="B244" s="35">
        <v>0</v>
      </c>
      <c r="C244" s="41">
        <v>0</v>
      </c>
      <c r="D244" s="41">
        <v>0</v>
      </c>
      <c r="E244" s="41">
        <v>0</v>
      </c>
      <c r="F244" s="41">
        <v>0</v>
      </c>
      <c r="G244" s="27">
        <v>0</v>
      </c>
      <c r="H244" s="27">
        <v>0</v>
      </c>
    </row>
    <row r="245" spans="1:8" x14ac:dyDescent="0.25">
      <c r="A245" s="56" t="s">
        <v>99</v>
      </c>
      <c r="B245" s="35">
        <v>9000</v>
      </c>
      <c r="C245" s="41">
        <v>3000</v>
      </c>
      <c r="D245" s="41">
        <v>7500</v>
      </c>
      <c r="E245" s="41">
        <v>3000</v>
      </c>
      <c r="F245" s="41">
        <v>0</v>
      </c>
      <c r="G245" s="27">
        <v>0</v>
      </c>
      <c r="H245" s="27">
        <v>0</v>
      </c>
    </row>
    <row r="246" spans="1:8" x14ac:dyDescent="0.25">
      <c r="A246" s="38"/>
      <c r="B246" s="43">
        <f>SUM(B244:B245)</f>
        <v>9000</v>
      </c>
      <c r="C246" s="44">
        <f>SUM(C244:C245)</f>
        <v>3000</v>
      </c>
      <c r="D246" s="44">
        <f>SUM(D244:D245)</f>
        <v>7500</v>
      </c>
      <c r="E246" s="44">
        <f>SUM(E244:E245)</f>
        <v>3000</v>
      </c>
      <c r="F246" s="44">
        <v>0</v>
      </c>
      <c r="G246" s="8">
        <f>SUM(G244:G245)</f>
        <v>0</v>
      </c>
      <c r="H246" s="8">
        <v>0</v>
      </c>
    </row>
    <row r="247" spans="1:8" x14ac:dyDescent="0.25">
      <c r="A247" s="38"/>
      <c r="B247" s="43"/>
      <c r="C247" s="44"/>
      <c r="D247" s="44"/>
      <c r="E247" s="44"/>
      <c r="F247" s="44"/>
      <c r="G247" s="8"/>
      <c r="H247" s="8"/>
    </row>
    <row r="248" spans="1:8" x14ac:dyDescent="0.25">
      <c r="A248" s="38"/>
      <c r="B248" s="43"/>
      <c r="C248" s="44"/>
      <c r="D248" s="44"/>
      <c r="E248" s="44"/>
      <c r="F248" s="44"/>
      <c r="G248" s="8"/>
      <c r="H248" s="8"/>
    </row>
    <row r="249" spans="1:8" x14ac:dyDescent="0.25">
      <c r="A249" s="38"/>
      <c r="B249" s="43"/>
      <c r="C249" s="44"/>
      <c r="D249" s="44"/>
      <c r="E249" s="44"/>
      <c r="F249" s="44"/>
      <c r="G249" s="8"/>
      <c r="H249" s="8"/>
    </row>
    <row r="250" spans="1:8" x14ac:dyDescent="0.25">
      <c r="A250" s="38"/>
      <c r="B250" s="43"/>
      <c r="C250" s="44"/>
      <c r="D250" s="44"/>
      <c r="E250" s="44"/>
      <c r="F250" s="44"/>
      <c r="G250" s="8"/>
      <c r="H250" s="8"/>
    </row>
    <row r="251" spans="1:8" x14ac:dyDescent="0.25">
      <c r="A251" s="38"/>
      <c r="B251" s="3" t="s">
        <v>0</v>
      </c>
      <c r="C251" s="3" t="s">
        <v>1</v>
      </c>
      <c r="D251" s="3" t="s">
        <v>1</v>
      </c>
      <c r="E251" s="3" t="s">
        <v>2</v>
      </c>
      <c r="F251" s="3" t="s">
        <v>4</v>
      </c>
      <c r="G251" s="3" t="s">
        <v>4</v>
      </c>
      <c r="H251" s="3" t="s">
        <v>4</v>
      </c>
    </row>
    <row r="252" spans="1:8" x14ac:dyDescent="0.25">
      <c r="A252" s="102"/>
      <c r="B252" s="5">
        <v>2021</v>
      </c>
      <c r="C252" s="5" t="s">
        <v>22</v>
      </c>
      <c r="D252" s="5" t="s">
        <v>5</v>
      </c>
      <c r="E252" s="5" t="s">
        <v>6</v>
      </c>
      <c r="F252" s="5" t="s">
        <v>7</v>
      </c>
      <c r="G252" s="5" t="s">
        <v>8</v>
      </c>
      <c r="H252" s="5" t="s">
        <v>9</v>
      </c>
    </row>
    <row r="253" spans="1:8" x14ac:dyDescent="0.25">
      <c r="A253" s="38" t="s">
        <v>49</v>
      </c>
      <c r="B253" s="35"/>
      <c r="C253" s="68"/>
      <c r="D253" s="68"/>
      <c r="E253" s="68"/>
      <c r="F253" s="68"/>
      <c r="G253" s="25"/>
      <c r="H253" s="25"/>
    </row>
    <row r="254" spans="1:8" x14ac:dyDescent="0.25">
      <c r="A254" s="38" t="s">
        <v>50</v>
      </c>
      <c r="B254" s="35"/>
      <c r="C254" s="68"/>
      <c r="D254" s="68"/>
      <c r="E254" s="68"/>
      <c r="F254" s="68"/>
      <c r="G254" s="25"/>
      <c r="H254" s="25"/>
    </row>
    <row r="255" spans="1:8" x14ac:dyDescent="0.25">
      <c r="A255" s="56" t="s">
        <v>100</v>
      </c>
      <c r="B255" s="35">
        <v>0</v>
      </c>
      <c r="C255" s="68">
        <v>0</v>
      </c>
      <c r="D255" s="68">
        <v>2000</v>
      </c>
      <c r="E255" s="68">
        <v>0</v>
      </c>
      <c r="F255" s="68">
        <v>0</v>
      </c>
      <c r="G255" s="68">
        <v>0</v>
      </c>
      <c r="H255" s="68">
        <v>0</v>
      </c>
    </row>
    <row r="256" spans="1:8" x14ac:dyDescent="0.25">
      <c r="A256" s="96" t="s">
        <v>101</v>
      </c>
      <c r="B256" s="35">
        <v>0</v>
      </c>
      <c r="C256" s="68">
        <v>0</v>
      </c>
      <c r="D256" s="68">
        <v>0</v>
      </c>
      <c r="E256" s="68">
        <v>0</v>
      </c>
      <c r="F256" s="68">
        <v>0</v>
      </c>
      <c r="G256" s="68">
        <v>0</v>
      </c>
      <c r="H256" s="68">
        <v>0</v>
      </c>
    </row>
    <row r="257" spans="1:8" x14ac:dyDescent="0.25">
      <c r="A257" s="56" t="s">
        <v>98</v>
      </c>
      <c r="B257" s="35">
        <v>7600</v>
      </c>
      <c r="C257" s="68">
        <v>0</v>
      </c>
      <c r="D257" s="68">
        <v>0</v>
      </c>
      <c r="E257" s="68">
        <v>0</v>
      </c>
      <c r="F257" s="68">
        <v>0</v>
      </c>
      <c r="G257" s="68">
        <v>0</v>
      </c>
      <c r="H257" s="68">
        <v>0</v>
      </c>
    </row>
    <row r="258" spans="1:8" x14ac:dyDescent="0.25">
      <c r="A258" s="56" t="s">
        <v>99</v>
      </c>
      <c r="B258" s="35">
        <v>0</v>
      </c>
      <c r="C258" s="68">
        <v>0</v>
      </c>
      <c r="D258" s="68">
        <v>20000</v>
      </c>
      <c r="E258" s="68">
        <v>0</v>
      </c>
      <c r="F258" s="68">
        <v>0</v>
      </c>
      <c r="G258" s="68">
        <v>0</v>
      </c>
      <c r="H258" s="68">
        <v>0</v>
      </c>
    </row>
    <row r="259" spans="1:8" x14ac:dyDescent="0.25">
      <c r="A259" s="38"/>
      <c r="B259" s="43">
        <f>SUM(B255:B258)</f>
        <v>7600</v>
      </c>
      <c r="C259" s="44">
        <f>SUM(C255:C256)</f>
        <v>0</v>
      </c>
      <c r="D259" s="44">
        <f>SUM(D255:D258)</f>
        <v>22000</v>
      </c>
      <c r="E259" s="44">
        <f>SUM(E255:E256)</f>
        <v>0</v>
      </c>
      <c r="F259" s="44">
        <v>0</v>
      </c>
      <c r="G259" s="44">
        <v>0</v>
      </c>
      <c r="H259" s="44">
        <v>0</v>
      </c>
    </row>
    <row r="260" spans="1:8" x14ac:dyDescent="0.25">
      <c r="A260" s="38" t="s">
        <v>51</v>
      </c>
      <c r="B260" s="103"/>
      <c r="C260" s="25"/>
      <c r="D260" s="25"/>
      <c r="E260" s="25"/>
      <c r="F260" s="25"/>
      <c r="G260" s="25"/>
      <c r="H260" s="25"/>
    </row>
    <row r="261" spans="1:8" x14ac:dyDescent="0.25">
      <c r="A261" s="38" t="s">
        <v>52</v>
      </c>
      <c r="B261" s="103"/>
      <c r="C261" s="25"/>
      <c r="D261" s="25"/>
      <c r="E261" s="25"/>
      <c r="F261" s="25"/>
      <c r="G261" s="25"/>
      <c r="H261" s="25"/>
    </row>
    <row r="262" spans="1:8" x14ac:dyDescent="0.25">
      <c r="A262" s="56" t="s">
        <v>98</v>
      </c>
      <c r="B262" s="103">
        <v>0</v>
      </c>
      <c r="C262" s="11">
        <v>0</v>
      </c>
      <c r="D262" s="11">
        <v>0</v>
      </c>
      <c r="E262" s="11">
        <v>0</v>
      </c>
      <c r="F262" s="11">
        <v>0</v>
      </c>
      <c r="G262" s="25">
        <v>0</v>
      </c>
      <c r="H262" s="25">
        <v>0</v>
      </c>
    </row>
    <row r="263" spans="1:8" x14ac:dyDescent="0.25">
      <c r="A263" s="56" t="s">
        <v>99</v>
      </c>
      <c r="B263" s="103">
        <v>3000</v>
      </c>
      <c r="C263" s="11">
        <v>3000</v>
      </c>
      <c r="D263" s="11">
        <v>2500</v>
      </c>
      <c r="E263" s="11">
        <v>3000</v>
      </c>
      <c r="F263" s="11">
        <v>0</v>
      </c>
      <c r="G263" s="25">
        <v>0</v>
      </c>
      <c r="H263" s="25">
        <v>0</v>
      </c>
    </row>
    <row r="264" spans="1:8" x14ac:dyDescent="0.25">
      <c r="A264" s="38"/>
      <c r="B264" s="16">
        <f>SUM(B262:B263)</f>
        <v>3000</v>
      </c>
      <c r="C264" s="44">
        <f>SUM(C262:C263)</f>
        <v>3000</v>
      </c>
      <c r="D264" s="44">
        <f>SUM(D262:D263)</f>
        <v>2500</v>
      </c>
      <c r="E264" s="44">
        <f>SUM(E262:E263)</f>
        <v>3000</v>
      </c>
      <c r="F264" s="44">
        <v>0</v>
      </c>
      <c r="G264" s="8">
        <v>0</v>
      </c>
      <c r="H264" s="8">
        <v>0</v>
      </c>
    </row>
    <row r="265" spans="1:8" x14ac:dyDescent="0.25">
      <c r="A265" s="38" t="s">
        <v>60</v>
      </c>
      <c r="B265" s="103"/>
      <c r="C265" s="25"/>
      <c r="D265" s="25"/>
      <c r="E265" s="25"/>
      <c r="F265" s="25"/>
      <c r="G265" s="25"/>
      <c r="H265" s="25"/>
    </row>
    <row r="266" spans="1:8" x14ac:dyDescent="0.25">
      <c r="A266" s="34" t="s">
        <v>90</v>
      </c>
      <c r="B266" s="103">
        <v>0</v>
      </c>
      <c r="C266" s="11">
        <v>0</v>
      </c>
      <c r="D266" s="11">
        <v>0</v>
      </c>
      <c r="E266" s="11">
        <v>0</v>
      </c>
      <c r="F266" s="11">
        <v>0</v>
      </c>
      <c r="G266" s="27">
        <v>0</v>
      </c>
      <c r="H266" s="27">
        <v>0</v>
      </c>
    </row>
    <row r="267" spans="1:8" x14ac:dyDescent="0.25">
      <c r="A267" s="34" t="s">
        <v>92</v>
      </c>
      <c r="B267" s="103">
        <v>0</v>
      </c>
      <c r="C267" s="11">
        <v>0</v>
      </c>
      <c r="D267" s="11">
        <v>0</v>
      </c>
      <c r="E267" s="11">
        <v>0</v>
      </c>
      <c r="F267" s="11">
        <v>0</v>
      </c>
      <c r="G267" s="27">
        <v>0</v>
      </c>
      <c r="H267" s="27">
        <v>0</v>
      </c>
    </row>
    <row r="268" spans="1:8" x14ac:dyDescent="0.25">
      <c r="A268" s="34" t="s">
        <v>102</v>
      </c>
      <c r="B268" s="103">
        <v>0</v>
      </c>
      <c r="C268" s="11">
        <v>15000</v>
      </c>
      <c r="D268" s="11">
        <v>0</v>
      </c>
      <c r="E268" s="11">
        <v>45800</v>
      </c>
      <c r="F268" s="11">
        <v>0</v>
      </c>
      <c r="G268" s="27">
        <v>0</v>
      </c>
      <c r="H268" s="27">
        <v>0</v>
      </c>
    </row>
    <row r="269" spans="1:8" x14ac:dyDescent="0.25">
      <c r="A269" s="38"/>
      <c r="B269" s="16">
        <v>0</v>
      </c>
      <c r="C269" s="44">
        <f>SUM(C266:C268)</f>
        <v>15000</v>
      </c>
      <c r="D269" s="44">
        <v>0</v>
      </c>
      <c r="E269" s="44">
        <f>SUM(E266:E268)</f>
        <v>45800</v>
      </c>
      <c r="F269" s="44">
        <v>0</v>
      </c>
      <c r="G269" s="8">
        <f>SUM(G266:G268)</f>
        <v>0</v>
      </c>
      <c r="H269" s="8">
        <v>0</v>
      </c>
    </row>
    <row r="270" spans="1:8" x14ac:dyDescent="0.25">
      <c r="A270" s="38" t="s">
        <v>61</v>
      </c>
      <c r="B270" s="25"/>
      <c r="C270" s="25"/>
      <c r="D270" s="25"/>
      <c r="E270" s="25"/>
      <c r="F270" s="25"/>
      <c r="G270" s="25"/>
      <c r="H270" s="25"/>
    </row>
    <row r="271" spans="1:8" x14ac:dyDescent="0.25">
      <c r="A271" s="38" t="s">
        <v>62</v>
      </c>
      <c r="B271" s="103"/>
      <c r="C271" s="25"/>
      <c r="D271" s="25"/>
      <c r="E271" s="25"/>
      <c r="F271" s="25"/>
      <c r="G271" s="25"/>
      <c r="H271" s="25"/>
    </row>
    <row r="272" spans="1:8" x14ac:dyDescent="0.25">
      <c r="A272" s="56" t="s">
        <v>103</v>
      </c>
      <c r="B272" s="103">
        <v>10000</v>
      </c>
      <c r="C272" s="27">
        <v>0</v>
      </c>
      <c r="D272" s="27">
        <v>4000</v>
      </c>
      <c r="E272" s="27">
        <v>0</v>
      </c>
      <c r="F272" s="27">
        <v>0</v>
      </c>
      <c r="G272" s="27">
        <v>0</v>
      </c>
      <c r="H272" s="27">
        <v>0</v>
      </c>
    </row>
    <row r="273" spans="1:8" x14ac:dyDescent="0.25">
      <c r="A273" s="34" t="s">
        <v>92</v>
      </c>
      <c r="B273" s="103">
        <v>0</v>
      </c>
      <c r="C273" s="27">
        <v>0</v>
      </c>
      <c r="D273" s="27">
        <v>0</v>
      </c>
      <c r="E273" s="27">
        <v>0</v>
      </c>
      <c r="F273" s="27">
        <v>0</v>
      </c>
      <c r="G273" s="27">
        <v>0</v>
      </c>
      <c r="H273" s="27">
        <v>0</v>
      </c>
    </row>
    <row r="274" spans="1:8" x14ac:dyDescent="0.25">
      <c r="A274" s="56" t="s">
        <v>91</v>
      </c>
      <c r="B274" s="103">
        <v>63758.19</v>
      </c>
      <c r="C274" s="11">
        <v>40000</v>
      </c>
      <c r="D274" s="11">
        <v>0</v>
      </c>
      <c r="E274" s="11">
        <v>59495</v>
      </c>
      <c r="F274" s="11">
        <v>0</v>
      </c>
      <c r="G274" s="11">
        <v>0</v>
      </c>
      <c r="H274" s="11">
        <v>0</v>
      </c>
    </row>
    <row r="275" spans="1:8" x14ac:dyDescent="0.25">
      <c r="A275" s="38"/>
      <c r="B275" s="16">
        <f>SUM(B272:B274)</f>
        <v>73758.19</v>
      </c>
      <c r="C275" s="44">
        <f>SUM(C274:C274)</f>
        <v>40000</v>
      </c>
      <c r="D275" s="44">
        <v>0</v>
      </c>
      <c r="E275" s="44">
        <f>SUM(E272:E274)</f>
        <v>59495</v>
      </c>
      <c r="F275" s="44">
        <v>0</v>
      </c>
      <c r="G275" s="44">
        <v>0</v>
      </c>
      <c r="H275" s="44">
        <v>0</v>
      </c>
    </row>
    <row r="276" spans="1:8" x14ac:dyDescent="0.25">
      <c r="A276" s="38" t="s">
        <v>104</v>
      </c>
      <c r="B276" s="16"/>
      <c r="C276" s="44"/>
      <c r="D276" s="44"/>
      <c r="E276" s="44"/>
      <c r="F276" s="44"/>
      <c r="G276" s="25"/>
      <c r="H276" s="25"/>
    </row>
    <row r="277" spans="1:8" x14ac:dyDescent="0.25">
      <c r="A277" s="38" t="s">
        <v>105</v>
      </c>
      <c r="B277" s="26">
        <v>0</v>
      </c>
      <c r="C277" s="55">
        <v>0</v>
      </c>
      <c r="D277" s="55">
        <v>2000</v>
      </c>
      <c r="E277" s="55">
        <v>0</v>
      </c>
      <c r="F277" s="55">
        <v>0</v>
      </c>
      <c r="G277" s="27">
        <v>0</v>
      </c>
      <c r="H277" s="27">
        <v>0</v>
      </c>
    </row>
    <row r="278" spans="1:8" x14ac:dyDescent="0.25">
      <c r="A278" s="56" t="s">
        <v>91</v>
      </c>
      <c r="B278" s="16">
        <v>0</v>
      </c>
      <c r="C278" s="44">
        <f>SUM(C277)</f>
        <v>0</v>
      </c>
      <c r="D278" s="44">
        <f>SUM(D277)</f>
        <v>2000</v>
      </c>
      <c r="E278" s="44">
        <v>0</v>
      </c>
      <c r="F278" s="44">
        <f>SUM(F277)</f>
        <v>0</v>
      </c>
      <c r="G278" s="8">
        <v>0</v>
      </c>
      <c r="H278" s="8">
        <v>0</v>
      </c>
    </row>
    <row r="279" spans="1:8" x14ac:dyDescent="0.25">
      <c r="A279" s="56"/>
      <c r="B279" s="16"/>
      <c r="C279" s="44"/>
      <c r="D279" s="44"/>
      <c r="E279" s="44"/>
      <c r="F279" s="44"/>
      <c r="G279" s="8"/>
      <c r="H279" s="8"/>
    </row>
    <row r="280" spans="1:8" x14ac:dyDescent="0.25">
      <c r="A280" s="56"/>
      <c r="B280" s="16"/>
      <c r="C280" s="44"/>
      <c r="D280" s="44"/>
      <c r="E280" s="44"/>
      <c r="F280" s="44"/>
      <c r="G280" s="8"/>
      <c r="H280" s="8"/>
    </row>
    <row r="281" spans="1:8" x14ac:dyDescent="0.25">
      <c r="A281" s="56"/>
      <c r="B281" s="16"/>
      <c r="C281" s="44"/>
      <c r="D281" s="44"/>
      <c r="E281" s="44"/>
      <c r="F281" s="44"/>
      <c r="G281" s="8"/>
      <c r="H281" s="8"/>
    </row>
    <row r="282" spans="1:8" x14ac:dyDescent="0.25">
      <c r="A282" s="56"/>
      <c r="B282" s="16"/>
      <c r="C282" s="44"/>
      <c r="D282" s="44"/>
      <c r="E282" s="44"/>
      <c r="F282" s="44"/>
      <c r="G282" s="8"/>
      <c r="H282" s="8"/>
    </row>
    <row r="283" spans="1:8" x14ac:dyDescent="0.25">
      <c r="A283" s="38"/>
      <c r="B283" s="16"/>
      <c r="C283" s="44"/>
      <c r="D283" s="44"/>
      <c r="E283" s="44"/>
      <c r="F283" s="44"/>
      <c r="G283" s="25"/>
      <c r="H283" s="25"/>
    </row>
    <row r="284" spans="1:8" x14ac:dyDescent="0.25">
      <c r="A284" s="38" t="s">
        <v>66</v>
      </c>
      <c r="B284" s="3" t="s">
        <v>0</v>
      </c>
      <c r="C284" s="3" t="s">
        <v>1</v>
      </c>
      <c r="D284" s="3" t="s">
        <v>1</v>
      </c>
      <c r="E284" s="3" t="s">
        <v>2</v>
      </c>
      <c r="F284" s="3" t="s">
        <v>4</v>
      </c>
      <c r="G284" s="3" t="s">
        <v>4</v>
      </c>
      <c r="H284" s="3" t="s">
        <v>4</v>
      </c>
    </row>
    <row r="285" spans="1:8" x14ac:dyDescent="0.25">
      <c r="A285" s="38" t="s">
        <v>67</v>
      </c>
      <c r="B285" s="5">
        <v>2021</v>
      </c>
      <c r="C285" s="5" t="s">
        <v>22</v>
      </c>
      <c r="D285" s="5" t="s">
        <v>5</v>
      </c>
      <c r="E285" s="5" t="s">
        <v>6</v>
      </c>
      <c r="F285" s="5" t="s">
        <v>7</v>
      </c>
      <c r="G285" s="5" t="s">
        <v>8</v>
      </c>
      <c r="H285" s="5" t="s">
        <v>9</v>
      </c>
    </row>
    <row r="286" spans="1:8" x14ac:dyDescent="0.25">
      <c r="A286" s="56" t="s">
        <v>106</v>
      </c>
      <c r="B286" s="103">
        <v>0</v>
      </c>
      <c r="C286" s="68">
        <v>0</v>
      </c>
      <c r="D286" s="68">
        <v>0</v>
      </c>
      <c r="E286" s="68">
        <v>0</v>
      </c>
      <c r="F286" s="68">
        <v>0</v>
      </c>
      <c r="G286" s="27">
        <v>0</v>
      </c>
      <c r="H286" s="27">
        <v>0</v>
      </c>
    </row>
    <row r="287" spans="1:8" x14ac:dyDescent="0.25">
      <c r="A287" s="96" t="s">
        <v>92</v>
      </c>
      <c r="B287" s="103">
        <v>0</v>
      </c>
      <c r="C287" s="68">
        <v>0</v>
      </c>
      <c r="D287" s="68">
        <v>0</v>
      </c>
      <c r="E287" s="68">
        <v>0</v>
      </c>
      <c r="F287" s="68">
        <v>0</v>
      </c>
      <c r="G287" s="29">
        <v>0</v>
      </c>
      <c r="H287" s="29">
        <v>0</v>
      </c>
    </row>
    <row r="288" spans="1:8" x14ac:dyDescent="0.25">
      <c r="A288" s="56" t="s">
        <v>91</v>
      </c>
      <c r="B288" s="103">
        <v>0</v>
      </c>
      <c r="C288" s="68">
        <v>5000</v>
      </c>
      <c r="D288" s="68">
        <v>20000</v>
      </c>
      <c r="E288" s="68">
        <v>5000</v>
      </c>
      <c r="F288" s="68">
        <v>0</v>
      </c>
      <c r="G288" s="27">
        <v>0</v>
      </c>
      <c r="H288" s="27">
        <v>0</v>
      </c>
    </row>
    <row r="289" spans="1:8" x14ac:dyDescent="0.25">
      <c r="A289" s="56" t="s">
        <v>107</v>
      </c>
      <c r="B289" s="103">
        <v>0</v>
      </c>
      <c r="C289" s="68">
        <v>8000</v>
      </c>
      <c r="D289" s="68">
        <v>20000</v>
      </c>
      <c r="E289" s="68">
        <v>8000</v>
      </c>
      <c r="F289" s="68">
        <v>0</v>
      </c>
      <c r="G289" s="27">
        <v>0</v>
      </c>
      <c r="H289" s="27">
        <v>0</v>
      </c>
    </row>
    <row r="290" spans="1:8" x14ac:dyDescent="0.25">
      <c r="A290" s="38"/>
      <c r="B290" s="16">
        <f>SUM(B286:B289)</f>
        <v>0</v>
      </c>
      <c r="C290" s="44">
        <f>SUM(C286:C289)</f>
        <v>13000</v>
      </c>
      <c r="D290" s="44">
        <f>SUM(D286:D289)</f>
        <v>40000</v>
      </c>
      <c r="E290" s="44">
        <f>SUM(E286:E289)</f>
        <v>13000</v>
      </c>
      <c r="F290" s="44">
        <v>0</v>
      </c>
      <c r="G290" s="8">
        <f>SUM(G286:G289)</f>
        <v>0</v>
      </c>
      <c r="H290" s="8">
        <v>0</v>
      </c>
    </row>
    <row r="291" spans="1:8" x14ac:dyDescent="0.25">
      <c r="A291" s="38" t="s">
        <v>71</v>
      </c>
      <c r="B291" s="103"/>
      <c r="C291" s="25"/>
      <c r="D291" s="25"/>
      <c r="E291" s="25"/>
      <c r="F291" s="25"/>
      <c r="G291" s="25"/>
      <c r="H291" s="25"/>
    </row>
    <row r="292" spans="1:8" x14ac:dyDescent="0.25">
      <c r="A292" s="38" t="s">
        <v>72</v>
      </c>
      <c r="B292" s="103"/>
      <c r="C292" s="25"/>
      <c r="D292" s="25"/>
      <c r="E292" s="25"/>
      <c r="F292" s="25"/>
      <c r="G292" s="25"/>
      <c r="H292" s="25"/>
    </row>
    <row r="293" spans="1:8" x14ac:dyDescent="0.25">
      <c r="A293" s="56" t="s">
        <v>98</v>
      </c>
      <c r="B293" s="103">
        <v>0</v>
      </c>
      <c r="C293" s="11">
        <v>4000</v>
      </c>
      <c r="D293" s="11">
        <v>15000</v>
      </c>
      <c r="E293" s="11">
        <v>4000</v>
      </c>
      <c r="F293" s="11">
        <v>0</v>
      </c>
      <c r="G293" s="27">
        <v>0</v>
      </c>
      <c r="H293" s="27">
        <v>0</v>
      </c>
    </row>
    <row r="294" spans="1:8" x14ac:dyDescent="0.25">
      <c r="A294" s="56" t="s">
        <v>91</v>
      </c>
      <c r="B294" s="103">
        <v>5739</v>
      </c>
      <c r="C294" s="11">
        <v>15000</v>
      </c>
      <c r="D294" s="11">
        <v>3000</v>
      </c>
      <c r="E294" s="11">
        <v>1530</v>
      </c>
      <c r="F294" s="11">
        <v>0</v>
      </c>
      <c r="G294" s="27">
        <v>0</v>
      </c>
      <c r="H294" s="27">
        <v>0</v>
      </c>
    </row>
    <row r="295" spans="1:8" x14ac:dyDescent="0.25">
      <c r="A295" s="56"/>
      <c r="B295" s="16">
        <f>SUM(B293:B294)</f>
        <v>5739</v>
      </c>
      <c r="C295" s="44">
        <f>SUM(C293:C294)</f>
        <v>19000</v>
      </c>
      <c r="D295" s="44">
        <f>SUM(D293:D294)</f>
        <v>18000</v>
      </c>
      <c r="E295" s="44">
        <f>SUM(E293:E294)</f>
        <v>5530</v>
      </c>
      <c r="F295" s="44">
        <f>SUM(F293:F294)</f>
        <v>0</v>
      </c>
      <c r="G295" s="8">
        <v>0</v>
      </c>
      <c r="H295" s="8">
        <v>0</v>
      </c>
    </row>
    <row r="296" spans="1:8" x14ac:dyDescent="0.25">
      <c r="A296" s="73" t="s">
        <v>73</v>
      </c>
      <c r="B296" s="63"/>
      <c r="C296" s="63"/>
      <c r="D296" s="63"/>
      <c r="E296" s="63"/>
      <c r="F296" s="63"/>
      <c r="G296" s="25"/>
      <c r="H296" s="25"/>
    </row>
    <row r="297" spans="1:8" x14ac:dyDescent="0.25">
      <c r="A297" s="73" t="s">
        <v>74</v>
      </c>
      <c r="B297" s="98"/>
      <c r="C297" s="97"/>
      <c r="D297" s="63"/>
      <c r="E297" s="97"/>
      <c r="F297" s="63"/>
      <c r="G297" s="25"/>
      <c r="H297" s="25"/>
    </row>
    <row r="298" spans="1:8" x14ac:dyDescent="0.25">
      <c r="A298" s="56" t="s">
        <v>106</v>
      </c>
      <c r="B298" s="104">
        <v>1730.07</v>
      </c>
      <c r="C298" s="105">
        <v>0</v>
      </c>
      <c r="D298" s="106">
        <v>0</v>
      </c>
      <c r="E298" s="105">
        <v>0</v>
      </c>
      <c r="F298" s="106">
        <v>0</v>
      </c>
      <c r="G298" s="27">
        <v>0</v>
      </c>
      <c r="H298" s="27">
        <v>0</v>
      </c>
    </row>
    <row r="299" spans="1:8" x14ac:dyDescent="0.25">
      <c r="A299" s="38" t="s">
        <v>75</v>
      </c>
      <c r="B299" s="25"/>
      <c r="C299" s="25"/>
      <c r="D299" s="25"/>
      <c r="E299" s="25"/>
      <c r="F299" s="25"/>
      <c r="G299" s="25"/>
      <c r="H299" s="25"/>
    </row>
    <row r="300" spans="1:8" x14ac:dyDescent="0.25">
      <c r="A300" s="38" t="s">
        <v>76</v>
      </c>
      <c r="B300" s="25"/>
      <c r="C300" s="25"/>
      <c r="D300" s="25"/>
      <c r="E300" s="25"/>
      <c r="F300" s="25"/>
      <c r="G300" s="25"/>
      <c r="H300" s="25"/>
    </row>
    <row r="301" spans="1:8" x14ac:dyDescent="0.25">
      <c r="A301" s="56" t="s">
        <v>92</v>
      </c>
      <c r="B301" s="101">
        <v>42335</v>
      </c>
      <c r="C301" s="101">
        <v>0</v>
      </c>
      <c r="D301" s="101">
        <v>0</v>
      </c>
      <c r="E301" s="101">
        <v>0</v>
      </c>
      <c r="F301" s="101">
        <v>0</v>
      </c>
      <c r="G301" s="101">
        <v>0</v>
      </c>
      <c r="H301" s="101">
        <v>0</v>
      </c>
    </row>
    <row r="302" spans="1:8" x14ac:dyDescent="0.25">
      <c r="A302" s="56" t="s">
        <v>108</v>
      </c>
      <c r="B302" s="101">
        <v>326207.5</v>
      </c>
      <c r="C302" s="101">
        <v>0</v>
      </c>
      <c r="D302" s="101">
        <v>0</v>
      </c>
      <c r="E302" s="101">
        <v>67220</v>
      </c>
      <c r="F302" s="101">
        <v>0</v>
      </c>
      <c r="G302" s="101">
        <v>0</v>
      </c>
      <c r="H302" s="101">
        <v>0</v>
      </c>
    </row>
    <row r="303" spans="1:8" x14ac:dyDescent="0.25">
      <c r="A303" s="56" t="s">
        <v>109</v>
      </c>
      <c r="B303" s="101">
        <v>6529.16</v>
      </c>
      <c r="C303" s="101">
        <v>0</v>
      </c>
      <c r="D303" s="101">
        <v>0</v>
      </c>
      <c r="E303" s="101">
        <v>0</v>
      </c>
      <c r="F303" s="101">
        <v>0</v>
      </c>
      <c r="G303" s="101">
        <v>0</v>
      </c>
      <c r="H303" s="101">
        <v>0</v>
      </c>
    </row>
    <row r="304" spans="1:8" x14ac:dyDescent="0.25">
      <c r="A304" s="56" t="s">
        <v>110</v>
      </c>
      <c r="B304" s="101">
        <v>0</v>
      </c>
      <c r="C304" s="101">
        <v>0</v>
      </c>
      <c r="D304" s="101">
        <v>0</v>
      </c>
      <c r="E304" s="101">
        <v>0</v>
      </c>
      <c r="F304" s="101">
        <v>0</v>
      </c>
      <c r="G304" s="101">
        <v>0</v>
      </c>
      <c r="H304" s="101">
        <v>0</v>
      </c>
    </row>
    <row r="305" spans="1:11" x14ac:dyDescent="0.25">
      <c r="A305" s="56"/>
      <c r="B305" s="107">
        <f>SUM(B301:B304)</f>
        <v>375071.66</v>
      </c>
      <c r="C305" s="107">
        <v>0</v>
      </c>
      <c r="D305" s="107">
        <v>0</v>
      </c>
      <c r="E305" s="107">
        <f>SUM(E301:E304)</f>
        <v>67220</v>
      </c>
      <c r="F305" s="107">
        <v>0</v>
      </c>
      <c r="G305" s="107">
        <v>0</v>
      </c>
      <c r="H305" s="107">
        <v>0</v>
      </c>
    </row>
    <row r="306" spans="1:11" x14ac:dyDescent="0.25">
      <c r="A306" s="73" t="s">
        <v>111</v>
      </c>
      <c r="B306" s="103"/>
      <c r="C306" s="25"/>
      <c r="D306" s="25"/>
      <c r="E306" s="25"/>
      <c r="F306" s="25"/>
      <c r="G306" s="25"/>
      <c r="H306" s="25"/>
    </row>
    <row r="307" spans="1:11" x14ac:dyDescent="0.25">
      <c r="A307" s="38" t="s">
        <v>112</v>
      </c>
      <c r="B307" s="103"/>
      <c r="C307" s="25"/>
      <c r="D307" s="25"/>
      <c r="E307" s="25"/>
      <c r="F307" s="25"/>
      <c r="G307" s="25"/>
      <c r="H307" s="25"/>
    </row>
    <row r="308" spans="1:11" x14ac:dyDescent="0.25">
      <c r="A308" s="34" t="s">
        <v>109</v>
      </c>
      <c r="B308" s="103">
        <v>0</v>
      </c>
      <c r="C308" s="11">
        <v>0</v>
      </c>
      <c r="D308" s="11">
        <v>3000</v>
      </c>
      <c r="E308" s="11">
        <v>0</v>
      </c>
      <c r="F308" s="11">
        <v>0</v>
      </c>
      <c r="G308" s="11">
        <v>0</v>
      </c>
      <c r="H308" s="11">
        <v>0</v>
      </c>
    </row>
    <row r="309" spans="1:11" ht="18.75" customHeight="1" x14ac:dyDescent="0.25">
      <c r="A309" s="38"/>
      <c r="B309" s="16">
        <v>0</v>
      </c>
      <c r="C309" s="17">
        <f>SUM(C308)</f>
        <v>0</v>
      </c>
      <c r="D309" s="17">
        <f>SUM(D308)</f>
        <v>3000</v>
      </c>
      <c r="E309" s="17">
        <v>0</v>
      </c>
      <c r="F309" s="17">
        <f>SUM(F308)</f>
        <v>0</v>
      </c>
      <c r="G309" s="17">
        <f>SUM(G308)</f>
        <v>0</v>
      </c>
      <c r="H309" s="17">
        <v>0</v>
      </c>
    </row>
    <row r="310" spans="1:11" x14ac:dyDescent="0.25">
      <c r="A310" s="38"/>
      <c r="B310" s="16"/>
      <c r="C310" s="17"/>
      <c r="D310" s="17"/>
      <c r="E310" s="17"/>
      <c r="F310" s="17"/>
      <c r="G310" s="25"/>
      <c r="H310" s="25"/>
    </row>
    <row r="311" spans="1:11" x14ac:dyDescent="0.25">
      <c r="A311" s="38"/>
      <c r="B311" s="16"/>
      <c r="C311" s="17"/>
      <c r="D311" s="17"/>
      <c r="E311" s="17"/>
      <c r="F311" s="17"/>
      <c r="G311" s="25"/>
      <c r="H311" s="25"/>
    </row>
    <row r="312" spans="1:11" ht="15.75" x14ac:dyDescent="0.25">
      <c r="A312" s="87" t="s">
        <v>113</v>
      </c>
      <c r="B312" s="88">
        <v>525073.68999999994</v>
      </c>
      <c r="C312" s="89">
        <f>C225+C241+C246+C264+C269+C275+C278+C290+C295</f>
        <v>168000</v>
      </c>
      <c r="D312" s="89">
        <f>D225+D230+D234+D241+D246+D259+D264+D269+D275+D272+D278+D290+D295+D309</f>
        <v>149000</v>
      </c>
      <c r="E312" s="89">
        <v>168000</v>
      </c>
      <c r="F312" s="89">
        <v>0</v>
      </c>
      <c r="G312" s="90">
        <v>0</v>
      </c>
      <c r="H312" s="90">
        <v>0</v>
      </c>
    </row>
    <row r="313" spans="1:11" x14ac:dyDescent="0.25">
      <c r="A313" s="34"/>
      <c r="B313" s="35"/>
      <c r="C313" s="34"/>
      <c r="D313" s="34"/>
      <c r="E313" s="34"/>
      <c r="F313" s="34"/>
      <c r="G313" s="34"/>
      <c r="H313" s="34"/>
    </row>
    <row r="314" spans="1:11" x14ac:dyDescent="0.25">
      <c r="A314" s="108" t="s">
        <v>114</v>
      </c>
      <c r="B314" s="109">
        <f>B312+B215</f>
        <v>2190533.06</v>
      </c>
      <c r="C314" s="110">
        <v>1996110</v>
      </c>
      <c r="D314" s="110">
        <f>D312+D215</f>
        <v>2297100</v>
      </c>
      <c r="E314" s="110">
        <f>E312+E215</f>
        <v>1988351.4</v>
      </c>
      <c r="F314" s="110">
        <f>F312+F215</f>
        <v>2228246</v>
      </c>
      <c r="G314" s="33">
        <f>G312+G215</f>
        <v>2286610</v>
      </c>
      <c r="H314" s="33">
        <f>H312+H215</f>
        <v>2333995</v>
      </c>
      <c r="I314" s="111"/>
      <c r="J314" s="111"/>
      <c r="K314" s="111"/>
    </row>
    <row r="315" spans="1:11" x14ac:dyDescent="0.25">
      <c r="A315" s="112"/>
      <c r="B315" s="31"/>
      <c r="C315" s="113"/>
      <c r="D315" s="113"/>
      <c r="E315" s="113"/>
      <c r="F315" s="113"/>
      <c r="G315" s="114"/>
      <c r="H315" s="114"/>
    </row>
    <row r="316" spans="1:11" x14ac:dyDescent="0.25">
      <c r="A316" s="115" t="s">
        <v>115</v>
      </c>
      <c r="B316" s="116">
        <f t="shared" ref="B316:H316" si="21">B48-B314</f>
        <v>51459.649999999907</v>
      </c>
      <c r="C316" s="117">
        <f t="shared" si="21"/>
        <v>217852.64999999991</v>
      </c>
      <c r="D316" s="117">
        <f t="shared" si="21"/>
        <v>24920</v>
      </c>
      <c r="E316" s="117">
        <f t="shared" si="21"/>
        <v>466258.60000000009</v>
      </c>
      <c r="F316" s="117">
        <f t="shared" si="21"/>
        <v>4484</v>
      </c>
      <c r="G316" s="117">
        <f t="shared" si="21"/>
        <v>3580</v>
      </c>
      <c r="H316" s="117">
        <f t="shared" si="21"/>
        <v>195</v>
      </c>
    </row>
    <row r="317" spans="1:11" x14ac:dyDescent="0.25">
      <c r="A317" t="s">
        <v>136</v>
      </c>
      <c r="D317" s="118"/>
    </row>
    <row r="319" spans="1:11" x14ac:dyDescent="0.25">
      <c r="A319" s="119"/>
    </row>
    <row r="320" spans="1:11" x14ac:dyDescent="0.25">
      <c r="A320" s="119"/>
    </row>
    <row r="321" spans="1:1" x14ac:dyDescent="0.25">
      <c r="A321" s="119"/>
    </row>
    <row r="330" spans="1:1" x14ac:dyDescent="0.25">
      <c r="A330" t="s">
        <v>116</v>
      </c>
    </row>
  </sheetData>
  <mergeCells count="1"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BLAŽEJOVÁ Stanislava</dc:creator>
  <cp:lastModifiedBy>BLAŽEJOVÁ Stanislava</cp:lastModifiedBy>
  <dcterms:created xsi:type="dcterms:W3CDTF">2015-06-05T18:19:34Z</dcterms:created>
  <dcterms:modified xsi:type="dcterms:W3CDTF">2023-12-04T17:27:13Z</dcterms:modified>
</cp:coreProperties>
</file>